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170" windowHeight="13035" activeTab="0"/>
  </bookViews>
  <sheets>
    <sheet name="4%" sheetId="1" r:id="rId1"/>
    <sheet name="3%" sheetId="2" r:id="rId2"/>
  </sheets>
  <definedNames/>
  <calcPr fullCalcOnLoad="1"/>
</workbook>
</file>

<file path=xl/sharedStrings.xml><?xml version="1.0" encoding="utf-8"?>
<sst xmlns="http://schemas.openxmlformats.org/spreadsheetml/2006/main" count="28" uniqueCount="19">
  <si>
    <t>Age</t>
  </si>
  <si>
    <t>Retir</t>
  </si>
  <si>
    <t>Plcmt</t>
  </si>
  <si>
    <t>Amt</t>
  </si>
  <si>
    <t>Ann Sal</t>
  </si>
  <si>
    <t>%</t>
  </si>
  <si>
    <t>FV:</t>
  </si>
  <si>
    <t>Annual Rate</t>
  </si>
  <si>
    <t>PV:</t>
  </si>
  <si>
    <t>Lump Sum</t>
  </si>
  <si>
    <t xml:space="preserve">  Req'd today</t>
  </si>
  <si>
    <t>Monthly Income</t>
  </si>
  <si>
    <t>This spreadsheet is designed to help with retirement planning.</t>
  </si>
  <si>
    <t>loss of principal.</t>
  </si>
  <si>
    <t>(Factor)</t>
  </si>
  <si>
    <t>You can change the assumptions --highlighted in bold-- to see the effects on the lump sum available upon retirement as well as the monthly income that can generate without</t>
  </si>
  <si>
    <t xml:space="preserve">  On this page we continue the examples -- only the interest rate assumption is changed to allow quick comparisons with the previous sheet.</t>
  </si>
  <si>
    <t xml:space="preserve"> Sum -- today</t>
  </si>
  <si>
    <t>Equivalent Lump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</si>
</sst>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11.5"/>
      <name val="Arial"/>
      <family val="0"/>
    </font>
    <font>
      <sz val="14"/>
      <color indexed="34"/>
      <name val="Haettenschweiler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8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7" fillId="2" borderId="0" xfId="0" applyFont="1" applyFill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Retirement Fund at Age 66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'4%'!$B$11:$L$11</c:f>
              <c:numCache/>
            </c:numRef>
          </c:xVal>
          <c:yVal>
            <c:numRef>
              <c:f>'4%'!$B$15:$L$15</c:f>
              <c:numCache/>
            </c:numRef>
          </c:yVal>
          <c:smooth val="1"/>
        </c:ser>
        <c:axId val="43265312"/>
        <c:axId val="53843489"/>
      </c:scatterChart>
      <c:valAx>
        <c:axId val="43265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% of Income Saved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843489"/>
        <c:crosses val="autoZero"/>
        <c:crossBetween val="midCat"/>
        <c:dispUnits/>
      </c:valAx>
      <c:valAx>
        <c:axId val="53843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$ Amount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653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Monthly Income on Retirement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2325"/>
          <c:w val="0.80325"/>
          <c:h val="0.809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'4%'!$B$11:$L$11</c:f>
              <c:numCache/>
            </c:numRef>
          </c:xVal>
          <c:yVal>
            <c:numRef>
              <c:f>'4%'!$B$18:$L$18</c:f>
              <c:numCache/>
            </c:numRef>
          </c:yVal>
          <c:smooth val="1"/>
        </c:ser>
        <c:axId val="14829354"/>
        <c:axId val="66355323"/>
      </c:scatterChart>
      <c:valAx>
        <c:axId val="14829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Saved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55323"/>
        <c:crosses val="autoZero"/>
        <c:crossBetween val="midCat"/>
        <c:dispUnits/>
      </c:valAx>
      <c:valAx>
        <c:axId val="66355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$ Monthly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293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Retirement Fund at Age 66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'3%'!$B$10:$L$10</c:f>
              <c:numCache>
                <c:ptCount val="11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'3%'!$B$14:$L$14</c:f>
              <c:numCache>
                <c:ptCount val="11"/>
                <c:pt idx="0">
                  <c:v>776285.4080081215</c:v>
                </c:pt>
                <c:pt idx="1">
                  <c:v>1035047.2106774955</c:v>
                </c:pt>
                <c:pt idx="2">
                  <c:v>1293809.0133468695</c:v>
                </c:pt>
                <c:pt idx="3">
                  <c:v>1423189.9146815562</c:v>
                </c:pt>
                <c:pt idx="4">
                  <c:v>1552570.816016243</c:v>
                </c:pt>
                <c:pt idx="5">
                  <c:v>1681951.7173509302</c:v>
                </c:pt>
                <c:pt idx="6">
                  <c:v>1811332.6186856173</c:v>
                </c:pt>
                <c:pt idx="7">
                  <c:v>1940713.5200203038</c:v>
                </c:pt>
                <c:pt idx="8">
                  <c:v>2070094.421354991</c:v>
                </c:pt>
                <c:pt idx="9">
                  <c:v>2199475.322689678</c:v>
                </c:pt>
                <c:pt idx="10">
                  <c:v>2328856.2240243647</c:v>
                </c:pt>
              </c:numCache>
            </c:numRef>
          </c:yVal>
          <c:smooth val="1"/>
        </c:ser>
        <c:axId val="60326996"/>
        <c:axId val="6072053"/>
      </c:scatterChart>
      <c:valAx>
        <c:axId val="60326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% of Income Saved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2053"/>
        <c:crosses val="autoZero"/>
        <c:crossBetween val="midCat"/>
        <c:dispUnits/>
      </c:valAx>
      <c:valAx>
        <c:axId val="6072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$ Amount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3269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Monthly Income on Retirement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2325"/>
          <c:w val="0.80325"/>
          <c:h val="0.809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'3%'!$B$10:$L$10</c:f>
              <c:numCache>
                <c:ptCount val="11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</c:numCache>
            </c:numRef>
          </c:xVal>
          <c:yVal>
            <c:numRef>
              <c:f>'3%'!$B$16:$L$16</c:f>
              <c:numCache>
                <c:ptCount val="11"/>
                <c:pt idx="0">
                  <c:v>1940.7135200203038</c:v>
                </c:pt>
                <c:pt idx="1">
                  <c:v>2587.6180266937386</c:v>
                </c:pt>
                <c:pt idx="2">
                  <c:v>3234.5225333671738</c:v>
                </c:pt>
                <c:pt idx="3">
                  <c:v>3557.9747867038905</c:v>
                </c:pt>
                <c:pt idx="4">
                  <c:v>3881.4270400406076</c:v>
                </c:pt>
                <c:pt idx="5">
                  <c:v>4204.879293377326</c:v>
                </c:pt>
                <c:pt idx="6">
                  <c:v>4528.331546714044</c:v>
                </c:pt>
                <c:pt idx="7">
                  <c:v>4851.78380005076</c:v>
                </c:pt>
                <c:pt idx="8">
                  <c:v>5175.236053387477</c:v>
                </c:pt>
                <c:pt idx="9">
                  <c:v>5498.688306724195</c:v>
                </c:pt>
                <c:pt idx="10">
                  <c:v>5822.140560060912</c:v>
                </c:pt>
              </c:numCache>
            </c:numRef>
          </c:yVal>
          <c:smooth val="1"/>
        </c:ser>
        <c:axId val="54648478"/>
        <c:axId val="22074255"/>
      </c:scatterChart>
      <c:valAx>
        <c:axId val="54648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Saved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74255"/>
        <c:crosses val="autoZero"/>
        <c:crossBetween val="midCat"/>
        <c:dispUnits/>
      </c:valAx>
      <c:valAx>
        <c:axId val="22074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$ Monthly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484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26</xdr:row>
      <xdr:rowOff>133350</xdr:rowOff>
    </xdr:from>
    <xdr:to>
      <xdr:col>8</xdr:col>
      <xdr:colOff>95250</xdr:colOff>
      <xdr:row>56</xdr:row>
      <xdr:rowOff>123825</xdr:rowOff>
    </xdr:to>
    <xdr:graphicFrame>
      <xdr:nvGraphicFramePr>
        <xdr:cNvPr id="1" name="Chart 1"/>
        <xdr:cNvGraphicFramePr/>
      </xdr:nvGraphicFramePr>
      <xdr:xfrm>
        <a:off x="304800" y="4743450"/>
        <a:ext cx="74866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27</xdr:row>
      <xdr:rowOff>0</xdr:rowOff>
    </xdr:from>
    <xdr:to>
      <xdr:col>15</xdr:col>
      <xdr:colOff>581025</xdr:colOff>
      <xdr:row>56</xdr:row>
      <xdr:rowOff>47625</xdr:rowOff>
    </xdr:to>
    <xdr:graphicFrame>
      <xdr:nvGraphicFramePr>
        <xdr:cNvPr id="2" name="Chart 2"/>
        <xdr:cNvGraphicFramePr/>
      </xdr:nvGraphicFramePr>
      <xdr:xfrm>
        <a:off x="8001000" y="4772025"/>
        <a:ext cx="6486525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20</xdr:row>
      <xdr:rowOff>114300</xdr:rowOff>
    </xdr:from>
    <xdr:to>
      <xdr:col>8</xdr:col>
      <xdr:colOff>123825</xdr:colOff>
      <xdr:row>50</xdr:row>
      <xdr:rowOff>104775</xdr:rowOff>
    </xdr:to>
    <xdr:graphicFrame>
      <xdr:nvGraphicFramePr>
        <xdr:cNvPr id="1" name="Chart 1"/>
        <xdr:cNvGraphicFramePr/>
      </xdr:nvGraphicFramePr>
      <xdr:xfrm>
        <a:off x="333375" y="3562350"/>
        <a:ext cx="70866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247650</xdr:colOff>
      <xdr:row>20</xdr:row>
      <xdr:rowOff>85725</xdr:rowOff>
    </xdr:from>
    <xdr:to>
      <xdr:col>15</xdr:col>
      <xdr:colOff>523875</xdr:colOff>
      <xdr:row>49</xdr:row>
      <xdr:rowOff>133350</xdr:rowOff>
    </xdr:to>
    <xdr:graphicFrame>
      <xdr:nvGraphicFramePr>
        <xdr:cNvPr id="2" name="Chart 2"/>
        <xdr:cNvGraphicFramePr/>
      </xdr:nvGraphicFramePr>
      <xdr:xfrm>
        <a:off x="7543800" y="3533775"/>
        <a:ext cx="6486525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B8" sqref="B8"/>
    </sheetView>
  </sheetViews>
  <sheetFormatPr defaultColWidth="9.140625" defaultRowHeight="12.75"/>
  <cols>
    <col min="1" max="1" width="14.28125" style="0" customWidth="1"/>
    <col min="2" max="2" width="17.00390625" style="0" customWidth="1"/>
    <col min="3" max="3" width="13.421875" style="0" customWidth="1"/>
    <col min="4" max="4" width="13.8515625" style="0" customWidth="1"/>
    <col min="5" max="5" width="15.7109375" style="0" customWidth="1"/>
    <col min="6" max="6" width="13.140625" style="0" customWidth="1"/>
    <col min="7" max="7" width="14.00390625" style="0" customWidth="1"/>
    <col min="8" max="8" width="14.00390625" style="0" bestFit="1" customWidth="1"/>
    <col min="9" max="10" width="13.00390625" style="0" customWidth="1"/>
    <col min="11" max="11" width="20.57421875" style="0" customWidth="1"/>
    <col min="12" max="12" width="19.140625" style="0" customWidth="1"/>
  </cols>
  <sheetData>
    <row r="1" spans="3:12" ht="17.25">
      <c r="C1" s="3" t="s">
        <v>12</v>
      </c>
      <c r="D1" s="3"/>
      <c r="E1" s="3"/>
      <c r="F1" s="3"/>
      <c r="G1" s="3"/>
      <c r="H1" s="3"/>
      <c r="I1" s="3"/>
      <c r="J1" s="3"/>
      <c r="K1" s="3"/>
      <c r="L1" s="3"/>
    </row>
    <row r="2" spans="3:12" ht="17.25">
      <c r="C2" s="3" t="s">
        <v>15</v>
      </c>
      <c r="D2" s="3"/>
      <c r="E2" s="3"/>
      <c r="F2" s="3"/>
      <c r="G2" s="3"/>
      <c r="H2" s="3"/>
      <c r="I2" s="3"/>
      <c r="J2" s="3"/>
      <c r="K2" s="3"/>
      <c r="L2" s="3"/>
    </row>
    <row r="3" spans="3:12" ht="17.25">
      <c r="C3" s="3"/>
      <c r="D3" s="3" t="s">
        <v>13</v>
      </c>
      <c r="E3" s="3"/>
      <c r="F3" s="3"/>
      <c r="G3" s="3"/>
      <c r="H3" s="3"/>
      <c r="I3" s="3"/>
      <c r="J3" s="3"/>
      <c r="K3" s="3"/>
      <c r="L3" s="3"/>
    </row>
    <row r="7" spans="1:12" ht="15.75">
      <c r="A7" t="s">
        <v>0</v>
      </c>
      <c r="B7" s="4">
        <v>30</v>
      </c>
      <c r="C7">
        <f>$B$7</f>
        <v>30</v>
      </c>
      <c r="D7">
        <f aca="true" t="shared" si="0" ref="D7:L7">$B$7</f>
        <v>30</v>
      </c>
      <c r="E7">
        <f t="shared" si="0"/>
        <v>30</v>
      </c>
      <c r="F7">
        <f t="shared" si="0"/>
        <v>30</v>
      </c>
      <c r="G7">
        <f t="shared" si="0"/>
        <v>30</v>
      </c>
      <c r="H7">
        <f t="shared" si="0"/>
        <v>30</v>
      </c>
      <c r="I7">
        <f t="shared" si="0"/>
        <v>30</v>
      </c>
      <c r="J7">
        <f t="shared" si="0"/>
        <v>30</v>
      </c>
      <c r="K7">
        <f t="shared" si="0"/>
        <v>30</v>
      </c>
      <c r="L7">
        <f t="shared" si="0"/>
        <v>30</v>
      </c>
    </row>
    <row r="8" spans="1:12" ht="15.75">
      <c r="A8" t="s">
        <v>1</v>
      </c>
      <c r="B8" s="4">
        <v>66</v>
      </c>
      <c r="C8">
        <f>$B$8</f>
        <v>66</v>
      </c>
      <c r="D8">
        <f aca="true" t="shared" si="1" ref="D8:L8">$B$8</f>
        <v>66</v>
      </c>
      <c r="E8">
        <f t="shared" si="1"/>
        <v>66</v>
      </c>
      <c r="F8">
        <f t="shared" si="1"/>
        <v>66</v>
      </c>
      <c r="G8">
        <f t="shared" si="1"/>
        <v>66</v>
      </c>
      <c r="H8">
        <f t="shared" si="1"/>
        <v>66</v>
      </c>
      <c r="I8">
        <f t="shared" si="1"/>
        <v>66</v>
      </c>
      <c r="J8">
        <f t="shared" si="1"/>
        <v>66</v>
      </c>
      <c r="K8">
        <f t="shared" si="1"/>
        <v>66</v>
      </c>
      <c r="L8">
        <f t="shared" si="1"/>
        <v>66</v>
      </c>
    </row>
    <row r="9" spans="1:12" ht="15.75">
      <c r="A9" t="s">
        <v>2</v>
      </c>
      <c r="B9" s="4">
        <v>12</v>
      </c>
      <c r="C9">
        <f>$B$9</f>
        <v>12</v>
      </c>
      <c r="D9">
        <f aca="true" t="shared" si="2" ref="D9:L9">$B$9</f>
        <v>12</v>
      </c>
      <c r="E9">
        <f t="shared" si="2"/>
        <v>12</v>
      </c>
      <c r="F9">
        <f t="shared" si="2"/>
        <v>12</v>
      </c>
      <c r="G9">
        <f t="shared" si="2"/>
        <v>12</v>
      </c>
      <c r="H9">
        <f t="shared" si="2"/>
        <v>12</v>
      </c>
      <c r="I9">
        <f t="shared" si="2"/>
        <v>12</v>
      </c>
      <c r="J9">
        <f t="shared" si="2"/>
        <v>12</v>
      </c>
      <c r="K9">
        <f t="shared" si="2"/>
        <v>12</v>
      </c>
      <c r="L9">
        <f t="shared" si="2"/>
        <v>12</v>
      </c>
    </row>
    <row r="10" spans="1:12" ht="15.75">
      <c r="A10" t="s">
        <v>4</v>
      </c>
      <c r="B10" s="4">
        <v>200000</v>
      </c>
      <c r="C10">
        <f>$B$10</f>
        <v>200000</v>
      </c>
      <c r="D10">
        <f aca="true" t="shared" si="3" ref="D10:L10">$B$10</f>
        <v>200000</v>
      </c>
      <c r="E10">
        <f t="shared" si="3"/>
        <v>200000</v>
      </c>
      <c r="F10">
        <f t="shared" si="3"/>
        <v>200000</v>
      </c>
      <c r="G10">
        <f t="shared" si="3"/>
        <v>200000</v>
      </c>
      <c r="H10">
        <f t="shared" si="3"/>
        <v>200000</v>
      </c>
      <c r="I10">
        <f t="shared" si="3"/>
        <v>200000</v>
      </c>
      <c r="J10">
        <f t="shared" si="3"/>
        <v>200000</v>
      </c>
      <c r="K10">
        <f t="shared" si="3"/>
        <v>200000</v>
      </c>
      <c r="L10">
        <f t="shared" si="3"/>
        <v>200000</v>
      </c>
    </row>
    <row r="11" spans="1:12" ht="15.75">
      <c r="A11" t="s">
        <v>5</v>
      </c>
      <c r="B11" s="4">
        <v>6</v>
      </c>
      <c r="C11" s="4">
        <v>8</v>
      </c>
      <c r="D11" s="4">
        <v>10</v>
      </c>
      <c r="E11" s="4">
        <v>11</v>
      </c>
      <c r="F11" s="4">
        <v>12</v>
      </c>
      <c r="G11" s="4">
        <v>13</v>
      </c>
      <c r="H11" s="4">
        <v>14</v>
      </c>
      <c r="I11" s="4">
        <v>15</v>
      </c>
      <c r="J11" s="4">
        <v>16</v>
      </c>
      <c r="K11" s="4">
        <v>17</v>
      </c>
      <c r="L11" s="4">
        <v>18</v>
      </c>
    </row>
    <row r="12" spans="1:12" ht="12.75">
      <c r="A12" t="s">
        <v>3</v>
      </c>
      <c r="B12">
        <f aca="true" t="shared" si="4" ref="B12:L12">B11/100*(B10/B9)</f>
        <v>1000</v>
      </c>
      <c r="C12">
        <f t="shared" si="4"/>
        <v>1333.3333333333335</v>
      </c>
      <c r="D12">
        <f t="shared" si="4"/>
        <v>1666.666666666667</v>
      </c>
      <c r="E12">
        <f t="shared" si="4"/>
        <v>1833.3333333333335</v>
      </c>
      <c r="F12">
        <f t="shared" si="4"/>
        <v>2000</v>
      </c>
      <c r="G12">
        <f t="shared" si="4"/>
        <v>2166.666666666667</v>
      </c>
      <c r="H12">
        <f t="shared" si="4"/>
        <v>2333.333333333334</v>
      </c>
      <c r="I12">
        <f t="shared" si="4"/>
        <v>2500</v>
      </c>
      <c r="J12">
        <f t="shared" si="4"/>
        <v>2666.666666666667</v>
      </c>
      <c r="K12">
        <f t="shared" si="4"/>
        <v>2833.333333333334</v>
      </c>
      <c r="L12">
        <f t="shared" si="4"/>
        <v>3000</v>
      </c>
    </row>
    <row r="13" spans="1:12" ht="15.75">
      <c r="A13" t="s">
        <v>7</v>
      </c>
      <c r="B13" s="4">
        <v>0.04</v>
      </c>
      <c r="C13">
        <f>$B$13</f>
        <v>0.04</v>
      </c>
      <c r="D13">
        <f aca="true" t="shared" si="5" ref="D13:L13">$B$13</f>
        <v>0.04</v>
      </c>
      <c r="E13">
        <f t="shared" si="5"/>
        <v>0.04</v>
      </c>
      <c r="F13">
        <f t="shared" si="5"/>
        <v>0.04</v>
      </c>
      <c r="G13">
        <f t="shared" si="5"/>
        <v>0.04</v>
      </c>
      <c r="H13">
        <f t="shared" si="5"/>
        <v>0.04</v>
      </c>
      <c r="I13">
        <f t="shared" si="5"/>
        <v>0.04</v>
      </c>
      <c r="J13">
        <f t="shared" si="5"/>
        <v>0.04</v>
      </c>
      <c r="K13">
        <f t="shared" si="5"/>
        <v>0.04</v>
      </c>
      <c r="L13">
        <f t="shared" si="5"/>
        <v>0.04</v>
      </c>
    </row>
    <row r="15" spans="1:12" ht="12.75">
      <c r="A15" t="s">
        <v>6</v>
      </c>
      <c r="B15" s="1">
        <f aca="true" t="shared" si="6" ref="B15:L15">-FV(B13/B9,(B8-B7)*B9,B12)</f>
        <v>963180.2080219873</v>
      </c>
      <c r="C15" s="1">
        <f t="shared" si="6"/>
        <v>1284240.27736265</v>
      </c>
      <c r="D15" s="1">
        <f t="shared" si="6"/>
        <v>1605300.3467033126</v>
      </c>
      <c r="E15" s="1">
        <f t="shared" si="6"/>
        <v>1765830.3813736436</v>
      </c>
      <c r="F15" s="1">
        <f t="shared" si="6"/>
        <v>1926360.4160439747</v>
      </c>
      <c r="G15" s="1">
        <f t="shared" si="6"/>
        <v>2086890.4507143062</v>
      </c>
      <c r="H15" s="1">
        <f t="shared" si="6"/>
        <v>2247420.485384638</v>
      </c>
      <c r="I15" s="1">
        <f t="shared" si="6"/>
        <v>2407950.5200549685</v>
      </c>
      <c r="J15" s="1">
        <f t="shared" si="6"/>
        <v>2568480.5547253</v>
      </c>
      <c r="K15" s="1">
        <f t="shared" si="6"/>
        <v>2729010.5893956316</v>
      </c>
      <c r="L15" s="1">
        <f t="shared" si="6"/>
        <v>2889540.624065962</v>
      </c>
    </row>
    <row r="16" spans="1:12" ht="12.75">
      <c r="A16" t="s">
        <v>18</v>
      </c>
      <c r="B16" s="1">
        <f aca="true" t="shared" si="7" ref="B16:L16">-PV(B13/B9,(B8-B7)*B9,B12)</f>
        <v>228751.25858650767</v>
      </c>
      <c r="C16" s="1">
        <f t="shared" si="7"/>
        <v>305001.6781153436</v>
      </c>
      <c r="D16" s="1">
        <f t="shared" si="7"/>
        <v>381252.09764417954</v>
      </c>
      <c r="E16" s="1">
        <f t="shared" si="7"/>
        <v>419377.30740859744</v>
      </c>
      <c r="F16" s="1">
        <f t="shared" si="7"/>
        <v>457502.51717301534</v>
      </c>
      <c r="G16" s="1">
        <f t="shared" si="7"/>
        <v>495627.72693743336</v>
      </c>
      <c r="H16" s="1">
        <f t="shared" si="7"/>
        <v>533752.9367018514</v>
      </c>
      <c r="I16" s="1">
        <f t="shared" si="7"/>
        <v>571878.1464662692</v>
      </c>
      <c r="J16" s="1">
        <f t="shared" si="7"/>
        <v>610003.3562306872</v>
      </c>
      <c r="K16" s="1">
        <f t="shared" si="7"/>
        <v>648128.5659951052</v>
      </c>
      <c r="L16" s="1">
        <f t="shared" si="7"/>
        <v>686253.775759523</v>
      </c>
    </row>
    <row r="17" spans="1:12" ht="12.75">
      <c r="A17" t="s">
        <v>17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t="s">
        <v>11</v>
      </c>
      <c r="B18" s="1">
        <f aca="true" t="shared" si="8" ref="B18:L18">(B13/B9)*B15</f>
        <v>3210.6006934066245</v>
      </c>
      <c r="C18" s="1">
        <f t="shared" si="8"/>
        <v>4280.800924542167</v>
      </c>
      <c r="D18" s="1">
        <f t="shared" si="8"/>
        <v>5351.001155677709</v>
      </c>
      <c r="E18" s="1">
        <f t="shared" si="8"/>
        <v>5886.101271245479</v>
      </c>
      <c r="F18" s="1">
        <f t="shared" si="8"/>
        <v>6421.201386813249</v>
      </c>
      <c r="G18" s="1">
        <f t="shared" si="8"/>
        <v>6956.301502381021</v>
      </c>
      <c r="H18" s="1">
        <f t="shared" si="8"/>
        <v>7491.4016179487935</v>
      </c>
      <c r="I18" s="1">
        <f t="shared" si="8"/>
        <v>8026.501733516562</v>
      </c>
      <c r="J18" s="1">
        <f t="shared" si="8"/>
        <v>8561.601849084334</v>
      </c>
      <c r="K18" s="1">
        <f t="shared" si="8"/>
        <v>9096.701964652106</v>
      </c>
      <c r="L18" s="1">
        <f t="shared" si="8"/>
        <v>9631.802080219875</v>
      </c>
    </row>
    <row r="19" ht="12.75">
      <c r="A19" s="2"/>
    </row>
    <row r="20" spans="2:12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B7" sqref="B7"/>
    </sheetView>
  </sheetViews>
  <sheetFormatPr defaultColWidth="9.140625" defaultRowHeight="12.75"/>
  <cols>
    <col min="1" max="1" width="13.7109375" style="0" customWidth="1"/>
    <col min="2" max="2" width="11.57421875" style="0" customWidth="1"/>
    <col min="3" max="3" width="13.421875" style="0" customWidth="1"/>
    <col min="4" max="4" width="13.8515625" style="0" customWidth="1"/>
    <col min="5" max="5" width="15.7109375" style="0" customWidth="1"/>
    <col min="6" max="6" width="13.140625" style="0" customWidth="1"/>
    <col min="7" max="7" width="14.00390625" style="0" customWidth="1"/>
    <col min="8" max="8" width="14.00390625" style="0" bestFit="1" customWidth="1"/>
    <col min="9" max="10" width="13.00390625" style="0" customWidth="1"/>
    <col min="11" max="11" width="20.57421875" style="0" customWidth="1"/>
    <col min="12" max="12" width="19.140625" style="0" customWidth="1"/>
  </cols>
  <sheetData>
    <row r="1" spans="3:12" ht="17.25">
      <c r="C1" s="3"/>
      <c r="D1" s="3"/>
      <c r="E1" s="3"/>
      <c r="F1" s="3"/>
      <c r="G1" s="3"/>
      <c r="H1" s="3"/>
      <c r="I1" s="3"/>
      <c r="J1" s="3"/>
      <c r="K1" s="3"/>
      <c r="L1" s="3"/>
    </row>
    <row r="2" spans="3:12" ht="17.25">
      <c r="C2" s="3" t="s">
        <v>16</v>
      </c>
      <c r="D2" s="3"/>
      <c r="E2" s="3"/>
      <c r="F2" s="3"/>
      <c r="G2" s="3"/>
      <c r="H2" s="3"/>
      <c r="I2" s="3"/>
      <c r="J2" s="3"/>
      <c r="K2" s="3"/>
      <c r="L2" s="3"/>
    </row>
    <row r="3" spans="3:12" ht="17.25">
      <c r="C3" s="3"/>
      <c r="D3" s="3"/>
      <c r="E3" s="3"/>
      <c r="F3" s="3"/>
      <c r="G3" s="3"/>
      <c r="H3" s="3"/>
      <c r="I3" s="3"/>
      <c r="J3" s="3"/>
      <c r="K3" s="3"/>
      <c r="L3" s="3"/>
    </row>
    <row r="6" spans="1:12" ht="12.75">
      <c r="A6" t="s">
        <v>0</v>
      </c>
      <c r="B6">
        <f>'4%'!$B$7</f>
        <v>30</v>
      </c>
      <c r="C6">
        <f>'4%'!$B$7</f>
        <v>30</v>
      </c>
      <c r="D6">
        <f>'4%'!$B$7</f>
        <v>30</v>
      </c>
      <c r="E6">
        <f>'4%'!$B$7</f>
        <v>30</v>
      </c>
      <c r="F6">
        <f>'4%'!$B$7</f>
        <v>30</v>
      </c>
      <c r="G6">
        <f>'4%'!$B$7</f>
        <v>30</v>
      </c>
      <c r="H6">
        <f>'4%'!$B$7</f>
        <v>30</v>
      </c>
      <c r="I6">
        <f>'4%'!$B$7</f>
        <v>30</v>
      </c>
      <c r="J6">
        <f>'4%'!$B$7</f>
        <v>30</v>
      </c>
      <c r="K6">
        <f>'4%'!$B$7</f>
        <v>30</v>
      </c>
      <c r="L6">
        <f>'4%'!$B$7</f>
        <v>30</v>
      </c>
    </row>
    <row r="7" spans="1:12" ht="12.75">
      <c r="A7" t="s">
        <v>1</v>
      </c>
      <c r="B7">
        <f>'4%'!$B$8</f>
        <v>66</v>
      </c>
      <c r="C7">
        <f>'4%'!$B$8</f>
        <v>66</v>
      </c>
      <c r="D7">
        <f>'4%'!$B$8</f>
        <v>66</v>
      </c>
      <c r="E7">
        <f>'4%'!$B$8</f>
        <v>66</v>
      </c>
      <c r="F7">
        <f>'4%'!$B$8</f>
        <v>66</v>
      </c>
      <c r="G7">
        <f>'4%'!$B$8</f>
        <v>66</v>
      </c>
      <c r="H7">
        <f>'4%'!$B$8</f>
        <v>66</v>
      </c>
      <c r="I7">
        <f>'4%'!$B$8</f>
        <v>66</v>
      </c>
      <c r="J7">
        <f>'4%'!$B$8</f>
        <v>66</v>
      </c>
      <c r="K7">
        <f>'4%'!$B$8</f>
        <v>66</v>
      </c>
      <c r="L7">
        <f>'4%'!$B$8</f>
        <v>66</v>
      </c>
    </row>
    <row r="8" spans="1:12" ht="12.75">
      <c r="A8" t="s">
        <v>2</v>
      </c>
      <c r="B8">
        <f>'4%'!$B$9</f>
        <v>12</v>
      </c>
      <c r="C8">
        <f>'4%'!$B$9</f>
        <v>12</v>
      </c>
      <c r="D8">
        <f>'4%'!$B$9</f>
        <v>12</v>
      </c>
      <c r="E8">
        <f>'4%'!$B$9</f>
        <v>12</v>
      </c>
      <c r="F8">
        <f>'4%'!$B$9</f>
        <v>12</v>
      </c>
      <c r="G8">
        <f>'4%'!$B$9</f>
        <v>12</v>
      </c>
      <c r="H8">
        <f>'4%'!$B$9</f>
        <v>12</v>
      </c>
      <c r="I8">
        <f>'4%'!$B$9</f>
        <v>12</v>
      </c>
      <c r="J8">
        <f>'4%'!$B$9</f>
        <v>12</v>
      </c>
      <c r="K8">
        <f>'4%'!$B$9</f>
        <v>12</v>
      </c>
      <c r="L8">
        <f>'4%'!$B$9</f>
        <v>12</v>
      </c>
    </row>
    <row r="9" spans="1:12" ht="12.75">
      <c r="A9" t="s">
        <v>4</v>
      </c>
      <c r="B9">
        <f>'4%'!$B$10</f>
        <v>200000</v>
      </c>
      <c r="C9">
        <f>'4%'!$B$10</f>
        <v>200000</v>
      </c>
      <c r="D9">
        <f>'4%'!$B$10</f>
        <v>200000</v>
      </c>
      <c r="E9">
        <f>'4%'!$B$10</f>
        <v>200000</v>
      </c>
      <c r="F9">
        <f>'4%'!$B$10</f>
        <v>200000</v>
      </c>
      <c r="G9">
        <f>'4%'!$B$10</f>
        <v>200000</v>
      </c>
      <c r="H9">
        <f>'4%'!$B$10</f>
        <v>200000</v>
      </c>
      <c r="I9">
        <f>'4%'!$B$10</f>
        <v>200000</v>
      </c>
      <c r="J9">
        <f>'4%'!$B$10</f>
        <v>200000</v>
      </c>
      <c r="K9">
        <f>'4%'!$B$10</f>
        <v>200000</v>
      </c>
      <c r="L9">
        <f>'4%'!$B$10</f>
        <v>200000</v>
      </c>
    </row>
    <row r="10" spans="1:12" ht="12.75">
      <c r="A10" t="s">
        <v>5</v>
      </c>
      <c r="B10">
        <f>'4%'!B11</f>
        <v>6</v>
      </c>
      <c r="C10">
        <f>'4%'!C11</f>
        <v>8</v>
      </c>
      <c r="D10">
        <f>'4%'!D11</f>
        <v>10</v>
      </c>
      <c r="E10">
        <f>'4%'!E11</f>
        <v>11</v>
      </c>
      <c r="F10">
        <f>'4%'!F11</f>
        <v>12</v>
      </c>
      <c r="G10">
        <f>'4%'!G11</f>
        <v>13</v>
      </c>
      <c r="H10">
        <f>'4%'!H11</f>
        <v>14</v>
      </c>
      <c r="I10">
        <f>'4%'!I11</f>
        <v>15</v>
      </c>
      <c r="J10">
        <f>'4%'!J11</f>
        <v>16</v>
      </c>
      <c r="K10">
        <f>'4%'!K11</f>
        <v>17</v>
      </c>
      <c r="L10">
        <f>'4%'!L11</f>
        <v>18</v>
      </c>
    </row>
    <row r="11" spans="1:12" ht="12.75">
      <c r="A11" t="s">
        <v>3</v>
      </c>
      <c r="B11">
        <f aca="true" t="shared" si="0" ref="B11:L11">B10/100*(B9/B8)</f>
        <v>1000</v>
      </c>
      <c r="C11">
        <f t="shared" si="0"/>
        <v>1333.3333333333335</v>
      </c>
      <c r="D11">
        <f t="shared" si="0"/>
        <v>1666.666666666667</v>
      </c>
      <c r="E11">
        <f t="shared" si="0"/>
        <v>1833.3333333333335</v>
      </c>
      <c r="F11">
        <f t="shared" si="0"/>
        <v>2000</v>
      </c>
      <c r="G11">
        <f t="shared" si="0"/>
        <v>2166.666666666667</v>
      </c>
      <c r="H11">
        <f t="shared" si="0"/>
        <v>2333.333333333334</v>
      </c>
      <c r="I11">
        <f t="shared" si="0"/>
        <v>2500</v>
      </c>
      <c r="J11">
        <f t="shared" si="0"/>
        <v>2666.666666666667</v>
      </c>
      <c r="K11">
        <f t="shared" si="0"/>
        <v>2833.333333333334</v>
      </c>
      <c r="L11">
        <f t="shared" si="0"/>
        <v>3000</v>
      </c>
    </row>
    <row r="12" spans="1:12" ht="15.75">
      <c r="A12" t="s">
        <v>7</v>
      </c>
      <c r="B12" s="4">
        <v>0.03</v>
      </c>
      <c r="C12">
        <f>$B$12</f>
        <v>0.03</v>
      </c>
      <c r="D12">
        <f aca="true" t="shared" si="1" ref="D12:L12">$B$12</f>
        <v>0.03</v>
      </c>
      <c r="E12">
        <f t="shared" si="1"/>
        <v>0.03</v>
      </c>
      <c r="F12">
        <f t="shared" si="1"/>
        <v>0.03</v>
      </c>
      <c r="G12">
        <f t="shared" si="1"/>
        <v>0.03</v>
      </c>
      <c r="H12">
        <f t="shared" si="1"/>
        <v>0.03</v>
      </c>
      <c r="I12">
        <f t="shared" si="1"/>
        <v>0.03</v>
      </c>
      <c r="J12">
        <f t="shared" si="1"/>
        <v>0.03</v>
      </c>
      <c r="K12">
        <f t="shared" si="1"/>
        <v>0.03</v>
      </c>
      <c r="L12">
        <f t="shared" si="1"/>
        <v>0.03</v>
      </c>
    </row>
    <row r="14" spans="1:12" ht="12.75">
      <c r="A14" t="s">
        <v>6</v>
      </c>
      <c r="B14" s="1">
        <f aca="true" t="shared" si="2" ref="B14:G14">-FV(B12/B8,(B7-B6)*B8,B11)</f>
        <v>776285.4080081215</v>
      </c>
      <c r="C14" s="1">
        <f t="shared" si="2"/>
        <v>1035047.2106774955</v>
      </c>
      <c r="D14" s="1">
        <f t="shared" si="2"/>
        <v>1293809.0133468695</v>
      </c>
      <c r="E14" s="1">
        <f t="shared" si="2"/>
        <v>1423189.9146815562</v>
      </c>
      <c r="F14" s="1">
        <f t="shared" si="2"/>
        <v>1552570.816016243</v>
      </c>
      <c r="G14" s="1">
        <f t="shared" si="2"/>
        <v>1681951.7173509302</v>
      </c>
      <c r="H14" s="1">
        <f>-FV(H12/H8,(H7-H6)*H8,H11)</f>
        <v>1811332.6186856173</v>
      </c>
      <c r="I14" s="1">
        <f>-FV(I12/I8,(I7-I6)*I8,I11)</f>
        <v>1940713.5200203038</v>
      </c>
      <c r="J14" s="1">
        <f>-FV(J12/J8,(J7-J6)*J8,J11)</f>
        <v>2070094.421354991</v>
      </c>
      <c r="K14" s="1">
        <f>-FV(K12/K8,(K7-K6)*K8,K11)</f>
        <v>2199475.322689678</v>
      </c>
      <c r="L14" s="1">
        <f>-FV(L12/L8,(L7-L6)*L8,L11)</f>
        <v>2328856.2240243647</v>
      </c>
    </row>
    <row r="15" spans="1:12" ht="12.75">
      <c r="A15" t="s">
        <v>8</v>
      </c>
      <c r="B15" s="1">
        <f aca="true" t="shared" si="3" ref="B15:G15">-PV(B12/B8,(B7-B6)*B8,B11)</f>
        <v>263978.58979570435</v>
      </c>
      <c r="C15" s="1">
        <f t="shared" si="3"/>
        <v>351971.45306093915</v>
      </c>
      <c r="D15" s="1">
        <f t="shared" si="3"/>
        <v>439964.31632617395</v>
      </c>
      <c r="E15" s="1">
        <f t="shared" si="3"/>
        <v>483960.74795879127</v>
      </c>
      <c r="F15" s="1">
        <f t="shared" si="3"/>
        <v>527957.1795914087</v>
      </c>
      <c r="G15" s="1">
        <f t="shared" si="3"/>
        <v>571953.6112240261</v>
      </c>
      <c r="H15" s="1">
        <f>-PV(H12/H8,(H7-H6)*H8,H11)</f>
        <v>615950.0428566436</v>
      </c>
      <c r="I15" s="1">
        <f>-PV(I12/I8,(I7-I6)*I8,I11)</f>
        <v>659946.4744892608</v>
      </c>
      <c r="J15" s="1">
        <f>-PV(J12/J8,(J7-J6)*J8,J11)</f>
        <v>703942.9061218783</v>
      </c>
      <c r="K15" s="1">
        <f>-PV(K12/K8,(K7-K6)*K8,K11)</f>
        <v>747939.3377544957</v>
      </c>
      <c r="L15" s="1">
        <f>-PV(L12/L8,(L7-L6)*L8,L11)</f>
        <v>791935.769387113</v>
      </c>
    </row>
    <row r="16" spans="1:12" ht="12.75">
      <c r="A16" t="s">
        <v>11</v>
      </c>
      <c r="B16" s="1">
        <f>(B12/B8)*B14</f>
        <v>1940.7135200203038</v>
      </c>
      <c r="C16" s="1">
        <f aca="true" t="shared" si="4" ref="C16:L16">(C12/C8)*C14</f>
        <v>2587.6180266937386</v>
      </c>
      <c r="D16" s="1">
        <f t="shared" si="4"/>
        <v>3234.5225333671738</v>
      </c>
      <c r="E16" s="1">
        <f t="shared" si="4"/>
        <v>3557.9747867038905</v>
      </c>
      <c r="F16" s="1">
        <f t="shared" si="4"/>
        <v>3881.4270400406076</v>
      </c>
      <c r="G16" s="1">
        <f t="shared" si="4"/>
        <v>4204.879293377326</v>
      </c>
      <c r="H16" s="1">
        <f>(H12/H8)*H14</f>
        <v>4528.331546714044</v>
      </c>
      <c r="I16" s="1">
        <f t="shared" si="4"/>
        <v>4851.78380005076</v>
      </c>
      <c r="J16" s="1">
        <f t="shared" si="4"/>
        <v>5175.236053387477</v>
      </c>
      <c r="K16" s="1">
        <f t="shared" si="4"/>
        <v>5498.688306724195</v>
      </c>
      <c r="L16" s="1">
        <f t="shared" si="4"/>
        <v>5822.140560060912</v>
      </c>
    </row>
    <row r="17" spans="1:12" ht="12.75">
      <c r="A17" s="2" t="s">
        <v>14</v>
      </c>
      <c r="B17">
        <f aca="true" t="shared" si="5" ref="B17:G17">(1+B12/B8)^((B7-B6)*B8)</f>
        <v>2.940713520020304</v>
      </c>
      <c r="C17">
        <f t="shared" si="5"/>
        <v>2.940713520020304</v>
      </c>
      <c r="D17">
        <f t="shared" si="5"/>
        <v>2.940713520020304</v>
      </c>
      <c r="E17">
        <f t="shared" si="5"/>
        <v>2.940713520020304</v>
      </c>
      <c r="F17">
        <f t="shared" si="5"/>
        <v>2.940713520020304</v>
      </c>
      <c r="G17">
        <f t="shared" si="5"/>
        <v>2.940713520020304</v>
      </c>
      <c r="H17">
        <f>(1+H12/H8)^((H7-H6)*H8)</f>
        <v>2.940713520020304</v>
      </c>
      <c r="I17">
        <f>(1+I12/I8)^((I7-I6)*I8)</f>
        <v>2.940713520020304</v>
      </c>
      <c r="J17">
        <f>(1+J12/J8)^((J7-J6)*J8)</f>
        <v>2.940713520020304</v>
      </c>
      <c r="K17">
        <f>(1+K12/K8)^((K7-K6)*K8)</f>
        <v>2.940713520020304</v>
      </c>
      <c r="L17">
        <f>(1+L12/L8)^((L7-L6)*L8)</f>
        <v>2.940713520020304</v>
      </c>
    </row>
    <row r="18" spans="1:12" ht="12.75">
      <c r="A18" t="s">
        <v>9</v>
      </c>
      <c r="B18" s="1">
        <f aca="true" t="shared" si="6" ref="B18:L18">B15*B17</f>
        <v>776285.4080081217</v>
      </c>
      <c r="C18" s="1">
        <f t="shared" si="6"/>
        <v>1035047.2106774956</v>
      </c>
      <c r="D18" s="1">
        <f t="shared" si="6"/>
        <v>1293809.0133468695</v>
      </c>
      <c r="E18" s="1">
        <f t="shared" si="6"/>
        <v>1423189.9146815562</v>
      </c>
      <c r="F18" s="1">
        <f t="shared" si="6"/>
        <v>1552570.8160162433</v>
      </c>
      <c r="G18" s="1">
        <f t="shared" si="6"/>
        <v>1681951.71735093</v>
      </c>
      <c r="H18" s="1">
        <f t="shared" si="6"/>
        <v>1811332.6186856173</v>
      </c>
      <c r="I18" s="1">
        <f t="shared" si="6"/>
        <v>1940713.5200203038</v>
      </c>
      <c r="J18" s="1">
        <f t="shared" si="6"/>
        <v>2070094.4213549912</v>
      </c>
      <c r="K18" s="1">
        <f t="shared" si="6"/>
        <v>2199475.322689678</v>
      </c>
      <c r="L18" s="1">
        <f t="shared" si="6"/>
        <v>2328856.2240243647</v>
      </c>
    </row>
    <row r="19" ht="12.75">
      <c r="A19" t="s">
        <v>10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Lamoureux</dc:creator>
  <cp:keywords/>
  <dc:description/>
  <cp:lastModifiedBy>Chris Lamoureux</cp:lastModifiedBy>
  <dcterms:created xsi:type="dcterms:W3CDTF">2002-10-16T15:41:21Z</dcterms:created>
  <dcterms:modified xsi:type="dcterms:W3CDTF">2002-10-16T18:32:39Z</dcterms:modified>
  <cp:category/>
  <cp:version/>
  <cp:contentType/>
  <cp:contentStatus/>
</cp:coreProperties>
</file>