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ate1904="1"/>
  <bookViews>
    <workbookView xWindow="220" yWindow="220" windowWidth="24560" windowHeight="14840" tabRatio="500" activeTab="0"/>
  </bookViews>
  <sheets>
    <sheet name="Sheet1" sheetId="1" r:id="rId1"/>
  </sheets>
  <definedNames/>
  <calcPr calcId="130404"/>
  <extLst/>
</workbook>
</file>

<file path=xl/sharedStrings.xml><?xml version="1.0" encoding="utf-8"?>
<sst xmlns="http://schemas.openxmlformats.org/spreadsheetml/2006/main" count="48" uniqueCount="48">
  <si>
    <t xml:space="preserve">      can be paid on the equity tranche.</t>
  </si>
  <si>
    <t xml:space="preserve">So the return on the </t>
  </si>
  <si>
    <t xml:space="preserve">    equity tranche is:</t>
  </si>
  <si>
    <t>So, this looks like a very attractive structure for the SPV and/or the fund</t>
  </si>
  <si>
    <t xml:space="preserve">   that invests in the equity tranche.</t>
  </si>
  <si>
    <t>Example of the Arbitrage Cash CDO from Fabozzi, pp. 329--330.</t>
  </si>
  <si>
    <t>Annual Cash Inflows:</t>
  </si>
  <si>
    <t>Annual Cash Outflows:</t>
  </si>
  <si>
    <t>Of course, the primary source of the profits is the fact that the loans pay 11%,</t>
  </si>
  <si>
    <t xml:space="preserve">   and we assume that we can borrow at 8% in the Swap market.</t>
  </si>
  <si>
    <t>As the text notes, once the loans start to default, the losse are entirely borne by</t>
  </si>
  <si>
    <t xml:space="preserve">    the equity tranche.</t>
  </si>
  <si>
    <t>This is not what I would call arbitrage.  But the motivation for putting together</t>
  </si>
  <si>
    <t xml:space="preserve">    a CDO like this might be perceived mispricings in the market.</t>
  </si>
  <si>
    <t xml:space="preserve">    receive floating and pay fixed on 80 million notional principal.</t>
  </si>
  <si>
    <t xml:space="preserve">The swap rate is 8% (fixed).  </t>
  </si>
  <si>
    <t>So assuming annual tenor and reset dates, if we enter into an 8% pay fixed, then</t>
  </si>
  <si>
    <t>each year we pay 8% and receive LIBOR on 80 million.</t>
  </si>
  <si>
    <t>So the cash flows in each year--assuming that there are no defaults on the bond</t>
  </si>
  <si>
    <t xml:space="preserve">    pool--are:</t>
  </si>
  <si>
    <t xml:space="preserve">   Mezzanine Tranche:</t>
  </si>
  <si>
    <t xml:space="preserve">   Senior Tranche:</t>
  </si>
  <si>
    <t>Pool</t>
  </si>
  <si>
    <t>Swap</t>
  </si>
  <si>
    <t>LIBOR * 80 million</t>
  </si>
  <si>
    <t xml:space="preserve">    Swap</t>
  </si>
  <si>
    <t>80 million * (LIBOR + 70 bps)</t>
  </si>
  <si>
    <t>Net Cash Flows:</t>
  </si>
  <si>
    <t xml:space="preserve">   This is the total net cash inflow each year </t>
  </si>
  <si>
    <t xml:space="preserve">     (assuming no defaults)</t>
  </si>
  <si>
    <t>Fees</t>
  </si>
  <si>
    <t xml:space="preserve">Profit </t>
  </si>
  <si>
    <t xml:space="preserve">  This is the annual cash flow that</t>
  </si>
  <si>
    <t>Asset Pool</t>
  </si>
  <si>
    <t xml:space="preserve">   10-year bonds</t>
  </si>
  <si>
    <t>So the SPE contains these bonds.</t>
  </si>
  <si>
    <t>Now the SPV issues the folowing claims:</t>
  </si>
  <si>
    <t xml:space="preserve">   Senior Tranche</t>
  </si>
  <si>
    <t xml:space="preserve">    paying LIBOR + 70 bps</t>
  </si>
  <si>
    <t xml:space="preserve">   Mezzanine Tranche</t>
  </si>
  <si>
    <t xml:space="preserve">    paying 9% Fixed rate</t>
  </si>
  <si>
    <t xml:space="preserve">    Equity Tranche</t>
  </si>
  <si>
    <t xml:space="preserve">    Total Claims against the  Pool</t>
  </si>
  <si>
    <t xml:space="preserve">    earning 11% fixed rate</t>
  </si>
  <si>
    <t>So with this structure, the SPV has some interest rate risk, associated with the fact that</t>
  </si>
  <si>
    <t xml:space="preserve">    the future payments on the Senior Tranche are uncertain, whereas the inflows on</t>
  </si>
  <si>
    <t xml:space="preserve">    its bonds are fixed over the 10-year period.</t>
  </si>
  <si>
    <t>The SPV can eliminate this risk by using an interest rate swap  -- wherein it would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</si>
</sst>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Verdana"/>
      <family val="2"/>
    </font>
    <font>
      <sz val="10"/>
      <name val="Arial"/>
      <family val="2"/>
    </font>
    <font>
      <sz val="8"/>
      <name val="Verdana"/>
      <family val="2"/>
    </font>
    <font>
      <sz val="14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">
    <xf numFmtId="0" fontId="0" fillId="0" borderId="0" xfId="0"/>
    <xf numFmtId="3" fontId="0" fillId="0" borderId="0" xfId="0" applyNumberFormat="1"/>
    <xf numFmtId="0" fontId="3" fillId="2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/>
  <dimension ref="A1:F64"/>
  <sheetViews>
    <sheetView tabSelected="1" workbookViewId="0" topLeftCell="A27">
      <selection activeCell="E56" sqref="E56"/>
    </sheetView>
  </sheetViews>
  <sheetFormatPr defaultColWidth="11.00390625" defaultRowHeight="12.75"/>
  <cols>
    <col min="6" max="6" width="12.75390625" style="0" customWidth="1"/>
  </cols>
  <sheetData>
    <row r="1" spans="1:6" ht="18">
      <c r="A1" s="2" t="s">
        <v>5</v>
      </c>
      <c r="B1" s="2"/>
      <c r="C1" s="2"/>
      <c r="D1" s="2"/>
      <c r="E1" s="2"/>
      <c r="F1" s="2"/>
    </row>
    <row r="3" ht="12.75">
      <c r="A3" t="s">
        <v>33</v>
      </c>
    </row>
    <row r="4" spans="2:3" ht="12.75">
      <c r="B4" s="1">
        <v>100000000</v>
      </c>
      <c r="C4" t="s">
        <v>34</v>
      </c>
    </row>
    <row r="5" spans="3:5" ht="12.75">
      <c r="C5" t="s">
        <v>43</v>
      </c>
      <c r="E5">
        <v>0.11</v>
      </c>
    </row>
    <row r="6" ht="12.75">
      <c r="A6" t="s">
        <v>35</v>
      </c>
    </row>
    <row r="8" ht="12.75">
      <c r="A8" t="s">
        <v>36</v>
      </c>
    </row>
    <row r="10" spans="2:3" ht="12.75">
      <c r="B10" s="1">
        <v>80000000</v>
      </c>
      <c r="C10" t="s">
        <v>37</v>
      </c>
    </row>
    <row r="11" ht="12.75">
      <c r="C11" t="s">
        <v>38</v>
      </c>
    </row>
    <row r="12" spans="2:3" ht="12.75">
      <c r="B12" s="1">
        <v>10000000</v>
      </c>
      <c r="C12" t="s">
        <v>39</v>
      </c>
    </row>
    <row r="13" spans="3:5" ht="12.75">
      <c r="C13" t="s">
        <v>40</v>
      </c>
      <c r="E13">
        <v>0.09</v>
      </c>
    </row>
    <row r="14" spans="2:3" ht="12.75">
      <c r="B14" s="1">
        <v>10000000</v>
      </c>
      <c r="C14" t="s">
        <v>41</v>
      </c>
    </row>
    <row r="16" spans="2:3" ht="12.75">
      <c r="B16" s="1">
        <f>B10+B12+B14</f>
        <v>100000000</v>
      </c>
      <c r="C16" t="s">
        <v>42</v>
      </c>
    </row>
    <row r="19" ht="12.75">
      <c r="A19" t="s">
        <v>44</v>
      </c>
    </row>
    <row r="20" ht="12.75">
      <c r="A20" t="s">
        <v>45</v>
      </c>
    </row>
    <row r="21" ht="12.75">
      <c r="A21" t="s">
        <v>46</v>
      </c>
    </row>
    <row r="23" ht="12.75">
      <c r="A23" t="s">
        <v>47</v>
      </c>
    </row>
    <row r="24" ht="12.75">
      <c r="A24" t="s">
        <v>14</v>
      </c>
    </row>
    <row r="25" ht="12.75">
      <c r="A25" t="s">
        <v>15</v>
      </c>
    </row>
    <row r="26" ht="12.75">
      <c r="A26" t="s">
        <v>16</v>
      </c>
    </row>
    <row r="27" spans="1:5" ht="12.75">
      <c r="A27" t="s">
        <v>17</v>
      </c>
      <c r="E27">
        <v>0.08</v>
      </c>
    </row>
    <row r="29" ht="12.75">
      <c r="A29" t="s">
        <v>18</v>
      </c>
    </row>
    <row r="30" ht="12.75">
      <c r="A30" t="s">
        <v>19</v>
      </c>
    </row>
    <row r="32" spans="1:3" ht="12.75">
      <c r="A32" t="s">
        <v>6</v>
      </c>
      <c r="C32" s="1"/>
    </row>
    <row r="33" spans="2:3" ht="12.75">
      <c r="B33" t="s">
        <v>22</v>
      </c>
      <c r="C33" s="1">
        <f>E5*B4</f>
        <v>11000000</v>
      </c>
    </row>
    <row r="34" spans="2:3" ht="12.75">
      <c r="B34" s="1" t="s">
        <v>23</v>
      </c>
      <c r="C34" t="s">
        <v>24</v>
      </c>
    </row>
    <row r="35" ht="12.75">
      <c r="B35" s="1"/>
    </row>
    <row r="36" spans="1:2" ht="12.75">
      <c r="A36" t="s">
        <v>7</v>
      </c>
      <c r="B36" s="1"/>
    </row>
    <row r="37" spans="1:3" ht="12.75">
      <c r="A37" t="s">
        <v>20</v>
      </c>
      <c r="B37" s="1"/>
      <c r="C37" s="1">
        <f>B12*E13</f>
        <v>900000</v>
      </c>
    </row>
    <row r="38" spans="2:3" ht="12.75">
      <c r="B38" s="1"/>
      <c r="C38" s="1"/>
    </row>
    <row r="39" spans="1:3" ht="12.75">
      <c r="A39" t="s">
        <v>21</v>
      </c>
      <c r="B39" s="1"/>
      <c r="C39" s="1" t="s">
        <v>26</v>
      </c>
    </row>
    <row r="40" ht="12.75">
      <c r="B40" s="1"/>
    </row>
    <row r="41" spans="1:3" ht="12.75">
      <c r="A41" t="s">
        <v>25</v>
      </c>
      <c r="B41" s="1"/>
      <c r="C41" s="1">
        <f>E27*B10</f>
        <v>6400000</v>
      </c>
    </row>
    <row r="42" ht="12.75">
      <c r="B42" s="1"/>
    </row>
    <row r="43" spans="2:3" ht="12.75">
      <c r="B43" s="1"/>
      <c r="C43" s="1"/>
    </row>
    <row r="44" spans="1:4" ht="12.75">
      <c r="A44" t="s">
        <v>27</v>
      </c>
      <c r="B44" s="1"/>
      <c r="C44" s="1">
        <f>C33-C37-C41-0.007*B10</f>
        <v>3140000</v>
      </c>
      <c r="D44" t="s">
        <v>28</v>
      </c>
    </row>
    <row r="45" spans="2:4" ht="12.75">
      <c r="B45" s="1"/>
      <c r="C45" s="1"/>
      <c r="D45" t="s">
        <v>29</v>
      </c>
    </row>
    <row r="46" ht="12.75">
      <c r="B46" s="1"/>
    </row>
    <row r="47" spans="1:3" ht="12.75">
      <c r="A47" t="s">
        <v>30</v>
      </c>
      <c r="B47" s="1"/>
      <c r="C47" s="1">
        <v>634000</v>
      </c>
    </row>
    <row r="48" spans="2:3" ht="12.75">
      <c r="B48" s="1"/>
      <c r="C48" s="1"/>
    </row>
    <row r="49" spans="1:4" ht="12.75">
      <c r="A49" t="s">
        <v>31</v>
      </c>
      <c r="B49" s="1"/>
      <c r="C49" s="1">
        <f>C44-C47</f>
        <v>2506000</v>
      </c>
      <c r="D49" t="s">
        <v>32</v>
      </c>
    </row>
    <row r="50" spans="2:4" ht="12.75">
      <c r="B50" s="1"/>
      <c r="C50" s="1"/>
      <c r="D50" t="s">
        <v>0</v>
      </c>
    </row>
    <row r="51" spans="1:3" ht="12.75">
      <c r="A51" t="s">
        <v>1</v>
      </c>
      <c r="B51" s="1"/>
      <c r="C51" s="1"/>
    </row>
    <row r="52" spans="1:3" ht="12.75">
      <c r="A52" t="s">
        <v>2</v>
      </c>
      <c r="B52" s="1"/>
      <c r="C52">
        <f>C49/B14</f>
        <v>0.2506</v>
      </c>
    </row>
    <row r="53" ht="12.75">
      <c r="B53" s="1"/>
    </row>
    <row r="55" ht="12.75">
      <c r="A55" t="s">
        <v>3</v>
      </c>
    </row>
    <row r="56" ht="12.75">
      <c r="A56" t="s">
        <v>4</v>
      </c>
    </row>
    <row r="58" ht="12.75">
      <c r="A58" t="s">
        <v>8</v>
      </c>
    </row>
    <row r="59" ht="12.75">
      <c r="A59" t="s">
        <v>9</v>
      </c>
    </row>
    <row r="61" ht="12.75">
      <c r="A61" t="s">
        <v>10</v>
      </c>
    </row>
    <row r="62" ht="12.75">
      <c r="A62" t="s">
        <v>11</v>
      </c>
    </row>
    <row r="63" ht="12.75">
      <c r="A63" t="s">
        <v>12</v>
      </c>
    </row>
    <row r="64" ht="12.75">
      <c r="A64" t="s">
        <v>13</v>
      </c>
    </row>
  </sheetData>
  <printOptions/>
  <pageMargins left="0.75" right="0.75" top="1" bottom="1" header="0.5" footer="0.5"/>
  <pageSetup horizontalDpi="600" verticalDpi="600" orientation="portrait" paperSize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Lamoureux</dc:creator>
  <cp:keywords/>
  <dc:description/>
  <cp:lastModifiedBy>Chris Lamoureux</cp:lastModifiedBy>
  <dcterms:created xsi:type="dcterms:W3CDTF">2011-01-24T20:46:43Z</dcterms:created>
  <dcterms:modified xsi:type="dcterms:W3CDTF">2011-01-24T22:02:57Z</dcterms:modified>
  <cp:category/>
  <cp:version/>
  <cp:contentType/>
  <cp:contentStatus/>
</cp:coreProperties>
</file>