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420" yWindow="465" windowWidth="33120" windowHeight="13740"/>
  </bookViews>
  <sheets>
    <sheet name="1FVas" sheetId="1" r:id="rId1"/>
    <sheet name="2FVas" sheetId="2" r:id="rId2"/>
  </sheets>
  <functionGroups builtInGroupCount="17"/>
  <definedNames>
    <definedName name="solver_adj" localSheetId="0" hidden="1">'1FVas'!$I$89</definedName>
    <definedName name="solver_adj" localSheetId="1" hidden="1">'2FVas'!$E$94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'1FVas'!$C$95</definedName>
    <definedName name="solver_opt" localSheetId="1" hidden="1">'2FVas'!$C$99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1" i="2" l="1"/>
  <c r="AU124" i="2"/>
  <c r="A1136" i="2"/>
  <c r="A1135" i="2"/>
  <c r="A1134" i="2"/>
  <c r="AU123" i="2"/>
  <c r="AU122" i="2"/>
  <c r="I89" i="2"/>
  <c r="AW89" i="2"/>
  <c r="AV89" i="2"/>
  <c r="B82" i="2"/>
  <c r="E89" i="2"/>
  <c r="N89" i="2"/>
  <c r="AD89" i="2"/>
  <c r="AT89" i="2"/>
  <c r="C89" i="2"/>
  <c r="S89" i="2"/>
  <c r="AI89" i="2"/>
  <c r="AY89" i="2"/>
  <c r="H89" i="2"/>
  <c r="X89" i="2"/>
  <c r="AN89" i="2"/>
  <c r="BH89" i="2"/>
  <c r="Y89" i="2"/>
  <c r="AO89" i="2"/>
  <c r="B89" i="2"/>
  <c r="F86" i="2"/>
  <c r="V86" i="2"/>
  <c r="AL86" i="2"/>
  <c r="BB86" i="2"/>
  <c r="K86" i="2"/>
  <c r="AA86" i="2"/>
  <c r="AQ86" i="2"/>
  <c r="BG86" i="2"/>
  <c r="P86" i="2"/>
  <c r="AF86" i="2"/>
  <c r="AV86" i="2"/>
  <c r="E86" i="2"/>
  <c r="U86" i="2"/>
  <c r="AO86" i="2"/>
  <c r="B86" i="2"/>
  <c r="BE89" i="2"/>
  <c r="R89" i="2"/>
  <c r="AH89" i="2"/>
  <c r="AX89" i="2"/>
  <c r="G89" i="2"/>
  <c r="W89" i="2"/>
  <c r="AM89" i="2"/>
  <c r="BC89" i="2"/>
  <c r="L89" i="2"/>
  <c r="AB89" i="2"/>
  <c r="AR89" i="2"/>
  <c r="M89" i="2"/>
  <c r="AC89" i="2"/>
  <c r="AS89" i="2"/>
  <c r="AW86" i="2"/>
  <c r="J86" i="2"/>
  <c r="Z86" i="2"/>
  <c r="AP86" i="2"/>
  <c r="BF86" i="2"/>
  <c r="O86" i="2"/>
  <c r="AE86" i="2"/>
  <c r="AU86" i="2"/>
  <c r="D86" i="2"/>
  <c r="T86" i="2"/>
  <c r="AJ86" i="2"/>
  <c r="AZ86" i="2"/>
  <c r="I86" i="2"/>
  <c r="Y86" i="2"/>
  <c r="AS86" i="2"/>
  <c r="F89" i="2"/>
  <c r="V89" i="2"/>
  <c r="AL89" i="2"/>
  <c r="BB89" i="2"/>
  <c r="K89" i="2"/>
  <c r="AA89" i="2"/>
  <c r="AQ89" i="2"/>
  <c r="BG89" i="2"/>
  <c r="P89" i="2"/>
  <c r="AF89" i="2"/>
  <c r="AZ89" i="2"/>
  <c r="Q89" i="2"/>
  <c r="AG89" i="2"/>
  <c r="BA89" i="2"/>
  <c r="BA86" i="2"/>
  <c r="N86" i="2"/>
  <c r="AD86" i="2"/>
  <c r="AT86" i="2"/>
  <c r="C86" i="2"/>
  <c r="S86" i="2"/>
  <c r="AI86" i="2"/>
  <c r="AY86" i="2"/>
  <c r="H86" i="2"/>
  <c r="X86" i="2"/>
  <c r="AN86" i="2"/>
  <c r="BD86" i="2"/>
  <c r="M86" i="2"/>
  <c r="AC86" i="2"/>
  <c r="BE86" i="2"/>
  <c r="J89" i="2"/>
  <c r="Z89" i="2"/>
  <c r="AP89" i="2"/>
  <c r="BF89" i="2"/>
  <c r="O89" i="2"/>
  <c r="AE89" i="2"/>
  <c r="AU89" i="2"/>
  <c r="D89" i="2"/>
  <c r="T89" i="2"/>
  <c r="AJ89" i="2"/>
  <c r="BD89" i="2"/>
  <c r="U89" i="2"/>
  <c r="AK89" i="2"/>
  <c r="BI89" i="2"/>
  <c r="AG86" i="2"/>
  <c r="R86" i="2"/>
  <c r="AH86" i="2"/>
  <c r="AX86" i="2"/>
  <c r="G86" i="2"/>
  <c r="W86" i="2"/>
  <c r="AM86" i="2"/>
  <c r="BC86" i="2"/>
  <c r="L86" i="2"/>
  <c r="AB86" i="2"/>
  <c r="AR86" i="2"/>
  <c r="BH86" i="2"/>
  <c r="Q86" i="2"/>
  <c r="AK86" i="2"/>
  <c r="BI86" i="2"/>
  <c r="A106" i="2" l="1" a="1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B96" i="2"/>
  <c r="BI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81" i="2"/>
  <c r="C27" i="2"/>
  <c r="C73" i="2"/>
  <c r="BH82" i="2"/>
  <c r="C32" i="2"/>
  <c r="C19" i="2"/>
  <c r="Q82" i="2"/>
  <c r="AU82" i="2"/>
  <c r="AH82" i="2"/>
  <c r="C63" i="2"/>
  <c r="K82" i="2"/>
  <c r="C40" i="2"/>
  <c r="C23" i="2"/>
  <c r="C49" i="2"/>
  <c r="C58" i="2"/>
  <c r="H82" i="2"/>
  <c r="AX82" i="2"/>
  <c r="C25" i="2"/>
  <c r="E82" i="2"/>
  <c r="C26" i="2"/>
  <c r="Z82" i="2"/>
  <c r="AN82" i="2"/>
  <c r="C41" i="2"/>
  <c r="C55" i="2"/>
  <c r="C30" i="2"/>
  <c r="C44" i="2"/>
  <c r="BG82" i="2"/>
  <c r="C39" i="2"/>
  <c r="AF82" i="2"/>
  <c r="C52" i="2"/>
  <c r="C43" i="2"/>
  <c r="J82" i="2"/>
  <c r="C65" i="2"/>
  <c r="AZ82" i="2"/>
  <c r="Y82" i="2"/>
  <c r="AW82" i="2"/>
  <c r="O82" i="2"/>
  <c r="C54" i="2"/>
  <c r="M82" i="2"/>
  <c r="D82" i="2"/>
  <c r="C17" i="2"/>
  <c r="BD82" i="2"/>
  <c r="C75" i="2"/>
  <c r="C50" i="2"/>
  <c r="C45" i="2"/>
  <c r="BI82" i="2"/>
  <c r="AE82" i="2"/>
  <c r="BA82" i="2"/>
  <c r="C71" i="2"/>
  <c r="F82" i="2"/>
  <c r="C82" i="2"/>
  <c r="AI82" i="2"/>
  <c r="C72" i="2"/>
  <c r="V82" i="2"/>
  <c r="T82" i="2"/>
  <c r="C21" i="2"/>
  <c r="C67" i="2"/>
  <c r="U82" i="2"/>
  <c r="S82" i="2"/>
  <c r="AA82" i="2"/>
  <c r="AM82" i="2"/>
  <c r="N82" i="2"/>
  <c r="C57" i="2"/>
  <c r="BC82" i="2"/>
  <c r="AT82" i="2"/>
  <c r="C33" i="2"/>
  <c r="C47" i="2"/>
  <c r="C56" i="2"/>
  <c r="C35" i="2"/>
  <c r="C60" i="2"/>
  <c r="P82" i="2"/>
  <c r="C28" i="2"/>
  <c r="C16" i="2"/>
  <c r="C20" i="2"/>
  <c r="C22" i="2"/>
  <c r="AQ82" i="2"/>
  <c r="R82" i="2"/>
  <c r="W82" i="2"/>
  <c r="C37" i="2"/>
  <c r="C24" i="2"/>
  <c r="AD82" i="2"/>
  <c r="C29" i="2"/>
  <c r="AY82" i="2"/>
  <c r="C31" i="2"/>
  <c r="BF82" i="2"/>
  <c r="BB82" i="2"/>
  <c r="AL82" i="2"/>
  <c r="C42" i="2"/>
  <c r="C38" i="2"/>
  <c r="AO82" i="2"/>
  <c r="X82" i="2"/>
  <c r="AP82" i="2"/>
  <c r="I82" i="2"/>
  <c r="C34" i="2"/>
  <c r="C70" i="2"/>
  <c r="C46" i="2"/>
  <c r="AJ82" i="2"/>
  <c r="AR82" i="2"/>
  <c r="C59" i="2"/>
  <c r="G82" i="2"/>
  <c r="AV82" i="2"/>
  <c r="C64" i="2"/>
  <c r="AC82" i="2"/>
  <c r="C48" i="2"/>
  <c r="L82" i="2"/>
  <c r="C68" i="2"/>
  <c r="AK82" i="2"/>
  <c r="C74" i="2"/>
  <c r="C66" i="2"/>
  <c r="C18" i="2"/>
  <c r="C53" i="2"/>
  <c r="AS82" i="2"/>
  <c r="C61" i="2"/>
  <c r="C36" i="2"/>
  <c r="C62" i="2"/>
  <c r="AG82" i="2"/>
  <c r="AB82" i="2"/>
  <c r="C51" i="2"/>
  <c r="BE82" i="2"/>
  <c r="C69" i="2"/>
  <c r="M101" i="2" l="1"/>
  <c r="Q104" i="2"/>
  <c r="N101" i="2"/>
  <c r="T104" i="2"/>
  <c r="AK104" i="2"/>
  <c r="H104" i="2"/>
  <c r="R104" i="2"/>
  <c r="Y104" i="2"/>
  <c r="AF101" i="2"/>
  <c r="T101" i="2"/>
  <c r="P104" i="2"/>
  <c r="M104" i="2"/>
  <c r="AO101" i="2"/>
  <c r="Q101" i="2"/>
  <c r="O101" i="2"/>
  <c r="AD101" i="2"/>
  <c r="U104" i="2"/>
  <c r="V101" i="2"/>
  <c r="AE101" i="2"/>
  <c r="N104" i="2"/>
  <c r="AL104" i="2"/>
  <c r="AC104" i="2"/>
  <c r="AM101" i="2"/>
  <c r="G101" i="2"/>
  <c r="B111" i="2" s="1"/>
  <c r="F101" i="2"/>
  <c r="AA101" i="2"/>
  <c r="V104" i="2"/>
  <c r="K104" i="2"/>
  <c r="K101" i="2"/>
  <c r="D104" i="2"/>
  <c r="L104" i="2"/>
  <c r="X101" i="2"/>
  <c r="S101" i="2"/>
  <c r="AL101" i="2"/>
  <c r="B104" i="2"/>
  <c r="B118" i="2" s="1"/>
  <c r="AJ104" i="2"/>
  <c r="O104" i="2"/>
  <c r="AA104" i="2"/>
  <c r="Z104" i="2"/>
  <c r="AM104" i="2"/>
  <c r="J101" i="2"/>
  <c r="Y101" i="2"/>
  <c r="B101" i="2"/>
  <c r="B117" i="2" s="1"/>
  <c r="AF104" i="2"/>
  <c r="AN101" i="2"/>
  <c r="AH104" i="2"/>
  <c r="AE104" i="2"/>
  <c r="H101" i="2"/>
  <c r="C101" i="2"/>
  <c r="F104" i="2"/>
  <c r="AB104" i="2"/>
  <c r="I101" i="2"/>
  <c r="X104" i="2"/>
  <c r="R101" i="2"/>
  <c r="AN104" i="2"/>
  <c r="C104" i="2"/>
  <c r="Z101" i="2"/>
  <c r="AG104" i="2"/>
  <c r="AI101" i="2"/>
  <c r="AG101" i="2"/>
  <c r="W101" i="2"/>
  <c r="E104" i="2"/>
  <c r="AH101" i="2"/>
  <c r="P101" i="2"/>
  <c r="S104" i="2"/>
  <c r="AO104" i="2"/>
  <c r="E101" i="2"/>
  <c r="G104" i="2"/>
  <c r="B112" i="2" s="1"/>
  <c r="AD104" i="2"/>
  <c r="AI104" i="2"/>
  <c r="U101" i="2"/>
  <c r="W104" i="2"/>
  <c r="AB101" i="2"/>
  <c r="L101" i="2"/>
  <c r="D101" i="2"/>
  <c r="AJ101" i="2"/>
  <c r="AC101" i="2"/>
  <c r="J104" i="2"/>
  <c r="I104" i="2"/>
  <c r="AK101" i="2"/>
  <c r="M83" i="2"/>
  <c r="M97" i="2"/>
  <c r="M98" i="2" s="1"/>
  <c r="AU83" i="2"/>
  <c r="AG97" i="2"/>
  <c r="AG98" i="2" s="1"/>
  <c r="AG83" i="2"/>
  <c r="AH83" i="2"/>
  <c r="AH97" i="2"/>
  <c r="AH98" i="2" s="1"/>
  <c r="AY83" i="2"/>
  <c r="E83" i="2"/>
  <c r="E97" i="2"/>
  <c r="E98" i="2" s="1"/>
  <c r="F83" i="2"/>
  <c r="F97" i="2"/>
  <c r="F98" i="2" s="1"/>
  <c r="AL83" i="2"/>
  <c r="AL97" i="2"/>
  <c r="AL98" i="2" s="1"/>
  <c r="BB83" i="2"/>
  <c r="G97" i="2"/>
  <c r="G83" i="2"/>
  <c r="W83" i="2"/>
  <c r="W97" i="2"/>
  <c r="W98" i="2" s="1"/>
  <c r="AM83" i="2"/>
  <c r="AM97" i="2"/>
  <c r="AM98" i="2" s="1"/>
  <c r="BC83" i="2"/>
  <c r="H83" i="2"/>
  <c r="H97" i="2"/>
  <c r="H98" i="2" s="1"/>
  <c r="X83" i="2"/>
  <c r="X97" i="2"/>
  <c r="X98" i="2" s="1"/>
  <c r="AN97" i="2"/>
  <c r="AN98" i="2" s="1"/>
  <c r="AN83" i="2"/>
  <c r="BD83" i="2"/>
  <c r="AD97" i="2"/>
  <c r="AD98" i="2" s="1"/>
  <c r="AD83" i="2"/>
  <c r="O83" i="2"/>
  <c r="O97" i="2"/>
  <c r="O98" i="2" s="1"/>
  <c r="P97" i="2"/>
  <c r="P98" i="2" s="1"/>
  <c r="P83" i="2"/>
  <c r="Q97" i="2"/>
  <c r="Q98" i="2" s="1"/>
  <c r="Q83" i="2"/>
  <c r="AX83" i="2"/>
  <c r="AZ83" i="2"/>
  <c r="I83" i="2"/>
  <c r="I97" i="2"/>
  <c r="I98" i="2" s="1"/>
  <c r="AV83" i="2"/>
  <c r="R83" i="2"/>
  <c r="R97" i="2"/>
  <c r="R98" i="2" s="1"/>
  <c r="C83" i="2"/>
  <c r="C97" i="2"/>
  <c r="C98" i="2" s="1"/>
  <c r="AJ83" i="2"/>
  <c r="AJ97" i="2"/>
  <c r="AJ98" i="2" s="1"/>
  <c r="U83" i="2"/>
  <c r="U97" i="2"/>
  <c r="V83" i="2"/>
  <c r="V97" i="2"/>
  <c r="V98" i="2" s="1"/>
  <c r="Y83" i="2"/>
  <c r="Y97" i="2"/>
  <c r="Y98" i="2" s="1"/>
  <c r="Z83" i="2"/>
  <c r="Z97" i="2"/>
  <c r="Z98" i="2" s="1"/>
  <c r="AP83" i="2"/>
  <c r="BF83" i="2"/>
  <c r="N97" i="2"/>
  <c r="N98" i="2" s="1"/>
  <c r="N83" i="2"/>
  <c r="AE97" i="2"/>
  <c r="AE98" i="2" s="1"/>
  <c r="AE83" i="2"/>
  <c r="AW83" i="2"/>
  <c r="AI83" i="2"/>
  <c r="AI97" i="2"/>
  <c r="AI98" i="2" s="1"/>
  <c r="D83" i="2"/>
  <c r="D97" i="2"/>
  <c r="D98" i="2" s="1"/>
  <c r="BA83" i="2"/>
  <c r="AO83" i="2"/>
  <c r="AO97" i="2"/>
  <c r="AO98" i="2" s="1"/>
  <c r="J97" i="2"/>
  <c r="J98" i="2" s="1"/>
  <c r="J83" i="2"/>
  <c r="K83" i="2"/>
  <c r="K97" i="2"/>
  <c r="K98" i="2" s="1"/>
  <c r="AA83" i="2"/>
  <c r="AA97" i="2"/>
  <c r="AA98" i="2" s="1"/>
  <c r="AQ83" i="2"/>
  <c r="BG83" i="2"/>
  <c r="AT83" i="2"/>
  <c r="AF97" i="2"/>
  <c r="AF98" i="2" s="1"/>
  <c r="AF83" i="2"/>
  <c r="B83" i="2"/>
  <c r="B97" i="2"/>
  <c r="S83" i="2"/>
  <c r="S97" i="2"/>
  <c r="S98" i="2" s="1"/>
  <c r="T83" i="2"/>
  <c r="T97" i="2"/>
  <c r="T98" i="2" s="1"/>
  <c r="AK83" i="2"/>
  <c r="AK97" i="2"/>
  <c r="AK98" i="2" s="1"/>
  <c r="BE83" i="2"/>
  <c r="L83" i="2"/>
  <c r="L97" i="2"/>
  <c r="L98" i="2" s="1"/>
  <c r="AB83" i="2"/>
  <c r="AB97" i="2"/>
  <c r="AB98" i="2" s="1"/>
  <c r="AR83" i="2"/>
  <c r="BH83" i="2"/>
  <c r="AC83" i="2"/>
  <c r="AC97" i="2"/>
  <c r="AC98" i="2" s="1"/>
  <c r="AS83" i="2"/>
  <c r="BI83" i="2"/>
  <c r="B31" i="2"/>
  <c r="B61" i="2"/>
  <c r="B45" i="2"/>
  <c r="B29" i="2"/>
  <c r="B32" i="2"/>
  <c r="B46" i="2"/>
  <c r="B60" i="2"/>
  <c r="B44" i="2"/>
  <c r="B28" i="2"/>
  <c r="B63" i="2"/>
  <c r="B75" i="2"/>
  <c r="B59" i="2"/>
  <c r="B43" i="2"/>
  <c r="B27" i="2"/>
  <c r="B74" i="2"/>
  <c r="B58" i="2"/>
  <c r="B42" i="2"/>
  <c r="B26" i="2"/>
  <c r="B62" i="2"/>
  <c r="B41" i="2"/>
  <c r="B25" i="2"/>
  <c r="B72" i="2"/>
  <c r="B56" i="2"/>
  <c r="B40" i="2"/>
  <c r="B24" i="2"/>
  <c r="B30" i="2"/>
  <c r="B71" i="2"/>
  <c r="B55" i="2"/>
  <c r="B39" i="2"/>
  <c r="B23" i="2"/>
  <c r="B57" i="2"/>
  <c r="B70" i="2"/>
  <c r="B54" i="2"/>
  <c r="B38" i="2"/>
  <c r="B22" i="2"/>
  <c r="B64" i="2"/>
  <c r="B69" i="2"/>
  <c r="B53" i="2"/>
  <c r="B37" i="2"/>
  <c r="B21" i="2"/>
  <c r="B48" i="2"/>
  <c r="B73" i="2"/>
  <c r="B68" i="2"/>
  <c r="B52" i="2"/>
  <c r="B36" i="2"/>
  <c r="B20" i="2"/>
  <c r="B19" i="2"/>
  <c r="B47" i="2"/>
  <c r="B67" i="2"/>
  <c r="B51" i="2"/>
  <c r="B35" i="2"/>
  <c r="B66" i="2"/>
  <c r="B50" i="2"/>
  <c r="B34" i="2"/>
  <c r="B18" i="2"/>
  <c r="B65" i="2"/>
  <c r="B49" i="2"/>
  <c r="B33" i="2"/>
  <c r="B17" i="2"/>
  <c r="B16" i="2"/>
  <c r="C133" i="1"/>
  <c r="C134" i="1" s="1"/>
  <c r="D133" i="1"/>
  <c r="D134" i="1" s="1"/>
  <c r="E133" i="1"/>
  <c r="E134" i="1" s="1"/>
  <c r="F133" i="1"/>
  <c r="F134" i="1" s="1"/>
  <c r="G133" i="1"/>
  <c r="G134" i="1" s="1"/>
  <c r="H133" i="1"/>
  <c r="H134" i="1" s="1"/>
  <c r="I133" i="1"/>
  <c r="I134" i="1" s="1"/>
  <c r="J133" i="1"/>
  <c r="J134" i="1" s="1"/>
  <c r="K133" i="1"/>
  <c r="K134" i="1" s="1"/>
  <c r="L133" i="1"/>
  <c r="L134" i="1" s="1"/>
  <c r="M133" i="1"/>
  <c r="M134" i="1" s="1"/>
  <c r="N133" i="1"/>
  <c r="N134" i="1" s="1"/>
  <c r="O133" i="1"/>
  <c r="O134" i="1" s="1"/>
  <c r="P133" i="1"/>
  <c r="P134" i="1" s="1"/>
  <c r="Q133" i="1"/>
  <c r="Q134" i="1" s="1"/>
  <c r="R133" i="1"/>
  <c r="R134" i="1" s="1"/>
  <c r="S133" i="1"/>
  <c r="S134" i="1" s="1"/>
  <c r="T133" i="1"/>
  <c r="T134" i="1" s="1"/>
  <c r="U133" i="1"/>
  <c r="U134" i="1" s="1"/>
  <c r="V133" i="1"/>
  <c r="V134" i="1" s="1"/>
  <c r="W133" i="1"/>
  <c r="W134" i="1" s="1"/>
  <c r="X133" i="1"/>
  <c r="X134" i="1" s="1"/>
  <c r="Y133" i="1"/>
  <c r="Y134" i="1" s="1"/>
  <c r="Z133" i="1"/>
  <c r="Z134" i="1" s="1"/>
  <c r="AA133" i="1"/>
  <c r="AA134" i="1" s="1"/>
  <c r="AB133" i="1"/>
  <c r="AB134" i="1" s="1"/>
  <c r="AC133" i="1"/>
  <c r="AC134" i="1" s="1"/>
  <c r="AD133" i="1"/>
  <c r="AD134" i="1" s="1"/>
  <c r="AE133" i="1"/>
  <c r="AE134" i="1" s="1"/>
  <c r="AF133" i="1"/>
  <c r="AF134" i="1" s="1"/>
  <c r="AG133" i="1"/>
  <c r="AG134" i="1" s="1"/>
  <c r="AH133" i="1"/>
  <c r="AH134" i="1" s="1"/>
  <c r="AI133" i="1"/>
  <c r="AI134" i="1" s="1"/>
  <c r="AJ133" i="1"/>
  <c r="AJ134" i="1" s="1"/>
  <c r="AK133" i="1"/>
  <c r="AK134" i="1" s="1"/>
  <c r="AL133" i="1"/>
  <c r="AL134" i="1" s="1"/>
  <c r="AM133" i="1"/>
  <c r="AM134" i="1" s="1"/>
  <c r="AN133" i="1"/>
  <c r="AN134" i="1" s="1"/>
  <c r="AO133" i="1"/>
  <c r="AO134" i="1" s="1"/>
  <c r="B133" i="1"/>
  <c r="G139" i="1" s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E97" i="1"/>
  <c r="B15" i="1"/>
  <c r="G98" i="2" l="1"/>
  <c r="A110" i="2"/>
  <c r="U98" i="2"/>
  <c r="B98" i="2"/>
  <c r="A116" i="2"/>
  <c r="A84" i="2"/>
  <c r="AR85" i="2" s="1"/>
  <c r="B134" i="1"/>
  <c r="C115" i="1"/>
  <c r="C116" i="1" s="1"/>
  <c r="D115" i="1"/>
  <c r="D116" i="1" s="1"/>
  <c r="E115" i="1"/>
  <c r="E116" i="1" s="1"/>
  <c r="F115" i="1"/>
  <c r="F116" i="1" s="1"/>
  <c r="G115" i="1"/>
  <c r="G116" i="1" s="1"/>
  <c r="H115" i="1"/>
  <c r="H116" i="1" s="1"/>
  <c r="I115" i="1"/>
  <c r="I116" i="1" s="1"/>
  <c r="J115" i="1"/>
  <c r="J116" i="1" s="1"/>
  <c r="K115" i="1"/>
  <c r="K116" i="1" s="1"/>
  <c r="L115" i="1"/>
  <c r="L116" i="1" s="1"/>
  <c r="M115" i="1"/>
  <c r="M116" i="1" s="1"/>
  <c r="N115" i="1"/>
  <c r="N116" i="1" s="1"/>
  <c r="O115" i="1"/>
  <c r="O116" i="1" s="1"/>
  <c r="P115" i="1"/>
  <c r="P116" i="1" s="1"/>
  <c r="Q115" i="1"/>
  <c r="Q116" i="1" s="1"/>
  <c r="R115" i="1"/>
  <c r="R116" i="1" s="1"/>
  <c r="S115" i="1"/>
  <c r="S116" i="1" s="1"/>
  <c r="T115" i="1"/>
  <c r="T116" i="1" s="1"/>
  <c r="U115" i="1"/>
  <c r="U116" i="1" s="1"/>
  <c r="V115" i="1"/>
  <c r="V116" i="1" s="1"/>
  <c r="W115" i="1"/>
  <c r="W116" i="1" s="1"/>
  <c r="X115" i="1"/>
  <c r="X116" i="1" s="1"/>
  <c r="Y115" i="1"/>
  <c r="Y116" i="1" s="1"/>
  <c r="Z115" i="1"/>
  <c r="Z116" i="1" s="1"/>
  <c r="AA115" i="1"/>
  <c r="AA116" i="1" s="1"/>
  <c r="AB115" i="1"/>
  <c r="AB116" i="1" s="1"/>
  <c r="AC115" i="1"/>
  <c r="AC116" i="1" s="1"/>
  <c r="AD115" i="1"/>
  <c r="AD116" i="1" s="1"/>
  <c r="AE115" i="1"/>
  <c r="AE116" i="1" s="1"/>
  <c r="AF115" i="1"/>
  <c r="AF116" i="1" s="1"/>
  <c r="AG115" i="1"/>
  <c r="AG116" i="1" s="1"/>
  <c r="AH115" i="1"/>
  <c r="AH116" i="1" s="1"/>
  <c r="AI115" i="1"/>
  <c r="AI116" i="1" s="1"/>
  <c r="AJ115" i="1"/>
  <c r="AJ116" i="1" s="1"/>
  <c r="AK115" i="1"/>
  <c r="AK116" i="1" s="1"/>
  <c r="AL115" i="1"/>
  <c r="AL116" i="1" s="1"/>
  <c r="AM115" i="1"/>
  <c r="AM116" i="1" s="1"/>
  <c r="AN115" i="1"/>
  <c r="AN116" i="1" s="1"/>
  <c r="AO115" i="1"/>
  <c r="AO116" i="1" s="1"/>
  <c r="AP115" i="1"/>
  <c r="AP116" i="1" s="1"/>
  <c r="AQ115" i="1"/>
  <c r="AQ116" i="1" s="1"/>
  <c r="AR115" i="1"/>
  <c r="AR116" i="1" s="1"/>
  <c r="AS115" i="1"/>
  <c r="AS116" i="1" s="1"/>
  <c r="AT115" i="1"/>
  <c r="AT116" i="1" s="1"/>
  <c r="AU115" i="1"/>
  <c r="AU116" i="1" s="1"/>
  <c r="AV115" i="1"/>
  <c r="AV116" i="1" s="1"/>
  <c r="AW115" i="1"/>
  <c r="AW116" i="1" s="1"/>
  <c r="AX115" i="1"/>
  <c r="AX116" i="1" s="1"/>
  <c r="AY115" i="1"/>
  <c r="AY116" i="1" s="1"/>
  <c r="AZ115" i="1"/>
  <c r="AZ116" i="1" s="1"/>
  <c r="BA115" i="1"/>
  <c r="BA116" i="1" s="1"/>
  <c r="BB115" i="1"/>
  <c r="BB116" i="1" s="1"/>
  <c r="BC115" i="1"/>
  <c r="BC116" i="1" s="1"/>
  <c r="BD115" i="1"/>
  <c r="BD116" i="1" s="1"/>
  <c r="BE115" i="1"/>
  <c r="BE116" i="1" s="1"/>
  <c r="BF115" i="1"/>
  <c r="BF116" i="1" s="1"/>
  <c r="BG115" i="1"/>
  <c r="BG116" i="1" s="1"/>
  <c r="BH115" i="1"/>
  <c r="BH116" i="1" s="1"/>
  <c r="BI115" i="1"/>
  <c r="BI116" i="1" s="1"/>
  <c r="B115" i="1"/>
  <c r="B116" i="1" s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B92" i="1"/>
  <c r="BI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81" i="1"/>
  <c r="Q110" i="1"/>
  <c r="AS110" i="1"/>
  <c r="R82" i="1"/>
  <c r="J110" i="1"/>
  <c r="BB110" i="1"/>
  <c r="AB82" i="1"/>
  <c r="E82" i="1"/>
  <c r="V82" i="1"/>
  <c r="N110" i="1"/>
  <c r="K110" i="1"/>
  <c r="X82" i="1"/>
  <c r="D110" i="1"/>
  <c r="AZ82" i="1"/>
  <c r="AA110" i="1"/>
  <c r="AJ110" i="1"/>
  <c r="AB110" i="1"/>
  <c r="AP110" i="1"/>
  <c r="Z82" i="1"/>
  <c r="Y82" i="1"/>
  <c r="AL110" i="1"/>
  <c r="AX110" i="1"/>
  <c r="I110" i="1"/>
  <c r="L110" i="1"/>
  <c r="BI82" i="1"/>
  <c r="AW82" i="1"/>
  <c r="AM110" i="1"/>
  <c r="AE82" i="1"/>
  <c r="T110" i="1"/>
  <c r="AI110" i="1"/>
  <c r="AR110" i="1"/>
  <c r="AG82" i="1"/>
  <c r="AC110" i="1"/>
  <c r="R110" i="1"/>
  <c r="AU82" i="1"/>
  <c r="C82" i="1"/>
  <c r="AG110" i="1"/>
  <c r="AC82" i="1"/>
  <c r="BA110" i="1"/>
  <c r="G110" i="1"/>
  <c r="AY82" i="1"/>
  <c r="AO110" i="1"/>
  <c r="AN110" i="1"/>
  <c r="BG110" i="1"/>
  <c r="M110" i="1"/>
  <c r="I82" i="1"/>
  <c r="AV110" i="1"/>
  <c r="BC82" i="1"/>
  <c r="AN82" i="1"/>
  <c r="AL82" i="1"/>
  <c r="BH82" i="1"/>
  <c r="BD82" i="1"/>
  <c r="BE82" i="1"/>
  <c r="N82" i="1"/>
  <c r="H110" i="1"/>
  <c r="BF110" i="1"/>
  <c r="BC110" i="1"/>
  <c r="W82" i="1"/>
  <c r="AM82" i="1"/>
  <c r="T82" i="1"/>
  <c r="BH110" i="1"/>
  <c r="AQ110" i="1"/>
  <c r="AY110" i="1"/>
  <c r="C110" i="1"/>
  <c r="P110" i="1"/>
  <c r="BA82" i="1"/>
  <c r="AQ82" i="1"/>
  <c r="AT110" i="1"/>
  <c r="AT82" i="1"/>
  <c r="P82" i="1"/>
  <c r="F110" i="1"/>
  <c r="O110" i="1"/>
  <c r="AX82" i="1"/>
  <c r="AZ110" i="1"/>
  <c r="AK110" i="1"/>
  <c r="AF110" i="1"/>
  <c r="BE110" i="1"/>
  <c r="AI82" i="1"/>
  <c r="AW110" i="1"/>
  <c r="F82" i="1"/>
  <c r="B82" i="1"/>
  <c r="BD110" i="1"/>
  <c r="AV82" i="1"/>
  <c r="H82" i="1"/>
  <c r="S82" i="1"/>
  <c r="B110" i="1"/>
  <c r="AP82" i="1"/>
  <c r="S110" i="1"/>
  <c r="Y110" i="1"/>
  <c r="AS82" i="1"/>
  <c r="U110" i="1"/>
  <c r="AJ82" i="1"/>
  <c r="AH82" i="1"/>
  <c r="AU110" i="1"/>
  <c r="AA82" i="1"/>
  <c r="D82" i="1"/>
  <c r="W110" i="1"/>
  <c r="E110" i="1"/>
  <c r="O82" i="1"/>
  <c r="U82" i="1"/>
  <c r="X110" i="1"/>
  <c r="AD82" i="1"/>
  <c r="J82" i="1"/>
  <c r="Q82" i="1"/>
  <c r="BG82" i="1"/>
  <c r="Z110" i="1"/>
  <c r="BF82" i="1"/>
  <c r="K82" i="1"/>
  <c r="AK82" i="1"/>
  <c r="G82" i="1"/>
  <c r="AO82" i="1"/>
  <c r="M82" i="1"/>
  <c r="BB82" i="1"/>
  <c r="BI110" i="1"/>
  <c r="AD110" i="1"/>
  <c r="AE110" i="1"/>
  <c r="AR82" i="1"/>
  <c r="V110" i="1"/>
  <c r="AH110" i="1"/>
  <c r="AF82" i="1"/>
  <c r="L82" i="1"/>
  <c r="B85" i="2" l="1"/>
  <c r="A99" i="2"/>
  <c r="AI100" i="2" s="1"/>
  <c r="AR90" i="2"/>
  <c r="AR87" i="2"/>
  <c r="AZ85" i="2"/>
  <c r="L85" i="2"/>
  <c r="Z85" i="2"/>
  <c r="AN85" i="2"/>
  <c r="O85" i="2"/>
  <c r="AS85" i="2"/>
  <c r="AY85" i="2"/>
  <c r="N85" i="2"/>
  <c r="AI85" i="2"/>
  <c r="AM85" i="2"/>
  <c r="I85" i="2"/>
  <c r="AL85" i="2"/>
  <c r="BH85" i="2"/>
  <c r="BA85" i="2"/>
  <c r="J85" i="2"/>
  <c r="BD85" i="2"/>
  <c r="M85" i="2"/>
  <c r="S85" i="2"/>
  <c r="AK85" i="2"/>
  <c r="C85" i="2"/>
  <c r="G85" i="2"/>
  <c r="BI85" i="2"/>
  <c r="E85" i="2"/>
  <c r="AQ85" i="2"/>
  <c r="U85" i="2"/>
  <c r="AG85" i="2"/>
  <c r="X85" i="2"/>
  <c r="AB85" i="2"/>
  <c r="AF85" i="2"/>
  <c r="Q85" i="2"/>
  <c r="AP85" i="2"/>
  <c r="AE85" i="2"/>
  <c r="AC85" i="2"/>
  <c r="Y85" i="2"/>
  <c r="K85" i="2"/>
  <c r="BG85" i="2"/>
  <c r="W85" i="2"/>
  <c r="AO85" i="2"/>
  <c r="AV85" i="2"/>
  <c r="BB85" i="2"/>
  <c r="AD85" i="2"/>
  <c r="BC85" i="2"/>
  <c r="BE85" i="2"/>
  <c r="AJ85" i="2"/>
  <c r="BF85" i="2"/>
  <c r="AU85" i="2"/>
  <c r="AX85" i="2"/>
  <c r="F85" i="2"/>
  <c r="AW85" i="2"/>
  <c r="D85" i="2"/>
  <c r="AH85" i="2"/>
  <c r="P85" i="2"/>
  <c r="T85" i="2"/>
  <c r="R85" i="2"/>
  <c r="AT85" i="2"/>
  <c r="V85" i="2"/>
  <c r="H85" i="2"/>
  <c r="AA85" i="2"/>
  <c r="B83" i="1"/>
  <c r="B91" i="1" s="1"/>
  <c r="AZ83" i="1"/>
  <c r="AZ84" i="1" s="1"/>
  <c r="AR83" i="1"/>
  <c r="AR84" i="1" s="1"/>
  <c r="AJ83" i="1"/>
  <c r="AB83" i="1"/>
  <c r="X83" i="1"/>
  <c r="P83" i="1"/>
  <c r="H83" i="1"/>
  <c r="BG83" i="1"/>
  <c r="BG84" i="1" s="1"/>
  <c r="BC83" i="1"/>
  <c r="BC84" i="1" s="1"/>
  <c r="AY83" i="1"/>
  <c r="AY84" i="1" s="1"/>
  <c r="AU83" i="1"/>
  <c r="AU84" i="1" s="1"/>
  <c r="AM83" i="1"/>
  <c r="AI83" i="1"/>
  <c r="AE83" i="1"/>
  <c r="AA83" i="1"/>
  <c r="W83" i="1"/>
  <c r="S83" i="1"/>
  <c r="O83" i="1"/>
  <c r="K83" i="1"/>
  <c r="G83" i="1"/>
  <c r="C83" i="1"/>
  <c r="BF83" i="1"/>
  <c r="BF84" i="1" s="1"/>
  <c r="BB83" i="1"/>
  <c r="BB84" i="1" s="1"/>
  <c r="AX83" i="1"/>
  <c r="AX84" i="1" s="1"/>
  <c r="AT83" i="1"/>
  <c r="AT84" i="1" s="1"/>
  <c r="AP83" i="1"/>
  <c r="AP84" i="1" s="1"/>
  <c r="AL83" i="1"/>
  <c r="AH83" i="1"/>
  <c r="AD83" i="1"/>
  <c r="Z83" i="1"/>
  <c r="V83" i="1"/>
  <c r="R83" i="1"/>
  <c r="N83" i="1"/>
  <c r="J83" i="1"/>
  <c r="F83" i="1"/>
  <c r="BI83" i="1"/>
  <c r="BI84" i="1" s="1"/>
  <c r="BE83" i="1"/>
  <c r="BE84" i="1" s="1"/>
  <c r="BA83" i="1"/>
  <c r="BA84" i="1" s="1"/>
  <c r="AW83" i="1"/>
  <c r="AW84" i="1" s="1"/>
  <c r="AS83" i="1"/>
  <c r="AS84" i="1" s="1"/>
  <c r="AO83" i="1"/>
  <c r="AK83" i="1"/>
  <c r="AG83" i="1"/>
  <c r="AC83" i="1"/>
  <c r="Y83" i="1"/>
  <c r="U83" i="1"/>
  <c r="Q83" i="1"/>
  <c r="M83" i="1"/>
  <c r="I83" i="1"/>
  <c r="E83" i="1"/>
  <c r="BD83" i="1"/>
  <c r="BD84" i="1" s="1"/>
  <c r="AV83" i="1"/>
  <c r="AV84" i="1" s="1"/>
  <c r="AN83" i="1"/>
  <c r="AF83" i="1"/>
  <c r="T83" i="1"/>
  <c r="L83" i="1"/>
  <c r="D83" i="1"/>
  <c r="BH83" i="1"/>
  <c r="BH84" i="1" s="1"/>
  <c r="AQ83" i="1"/>
  <c r="AQ84" i="1" s="1"/>
  <c r="B111" i="1"/>
  <c r="B112" i="1" s="1"/>
  <c r="BG111" i="1"/>
  <c r="BG112" i="1" s="1"/>
  <c r="BC111" i="1"/>
  <c r="BC112" i="1" s="1"/>
  <c r="AY111" i="1"/>
  <c r="AY112" i="1" s="1"/>
  <c r="AU111" i="1"/>
  <c r="AU112" i="1" s="1"/>
  <c r="AQ111" i="1"/>
  <c r="AQ112" i="1" s="1"/>
  <c r="AM111" i="1"/>
  <c r="AM112" i="1" s="1"/>
  <c r="AI111" i="1"/>
  <c r="AI112" i="1" s="1"/>
  <c r="AA111" i="1"/>
  <c r="AA112" i="1" s="1"/>
  <c r="W111" i="1"/>
  <c r="W112" i="1" s="1"/>
  <c r="S111" i="1"/>
  <c r="S112" i="1" s="1"/>
  <c r="O111" i="1"/>
  <c r="O112" i="1" s="1"/>
  <c r="K111" i="1"/>
  <c r="K112" i="1" s="1"/>
  <c r="G111" i="1"/>
  <c r="G112" i="1" s="1"/>
  <c r="C111" i="1"/>
  <c r="C112" i="1" s="1"/>
  <c r="BF111" i="1"/>
  <c r="BF112" i="1" s="1"/>
  <c r="BB111" i="1"/>
  <c r="BB112" i="1" s="1"/>
  <c r="AX111" i="1"/>
  <c r="AX112" i="1" s="1"/>
  <c r="AT111" i="1"/>
  <c r="AT112" i="1" s="1"/>
  <c r="AP111" i="1"/>
  <c r="AP112" i="1" s="1"/>
  <c r="AL111" i="1"/>
  <c r="AL112" i="1" s="1"/>
  <c r="AH111" i="1"/>
  <c r="AH112" i="1" s="1"/>
  <c r="AD111" i="1"/>
  <c r="AD112" i="1" s="1"/>
  <c r="Z111" i="1"/>
  <c r="Z112" i="1" s="1"/>
  <c r="V111" i="1"/>
  <c r="V112" i="1" s="1"/>
  <c r="R111" i="1"/>
  <c r="R112" i="1" s="1"/>
  <c r="N111" i="1"/>
  <c r="N112" i="1" s="1"/>
  <c r="J111" i="1"/>
  <c r="J112" i="1" s="1"/>
  <c r="F111" i="1"/>
  <c r="F112" i="1" s="1"/>
  <c r="BI111" i="1"/>
  <c r="BI112" i="1" s="1"/>
  <c r="BE111" i="1"/>
  <c r="BE112" i="1" s="1"/>
  <c r="BA111" i="1"/>
  <c r="BA112" i="1" s="1"/>
  <c r="AW111" i="1"/>
  <c r="AW112" i="1" s="1"/>
  <c r="AS111" i="1"/>
  <c r="AS112" i="1" s="1"/>
  <c r="AO111" i="1"/>
  <c r="AO112" i="1" s="1"/>
  <c r="AK111" i="1"/>
  <c r="AK112" i="1" s="1"/>
  <c r="AG111" i="1"/>
  <c r="AG112" i="1" s="1"/>
  <c r="AC111" i="1"/>
  <c r="AC112" i="1" s="1"/>
  <c r="Y111" i="1"/>
  <c r="Y112" i="1" s="1"/>
  <c r="U111" i="1"/>
  <c r="U112" i="1" s="1"/>
  <c r="Q111" i="1"/>
  <c r="Q112" i="1" s="1"/>
  <c r="M111" i="1"/>
  <c r="M112" i="1" s="1"/>
  <c r="I111" i="1"/>
  <c r="I112" i="1" s="1"/>
  <c r="E111" i="1"/>
  <c r="E112" i="1" s="1"/>
  <c r="BH111" i="1"/>
  <c r="BH112" i="1" s="1"/>
  <c r="BD111" i="1"/>
  <c r="BD112" i="1" s="1"/>
  <c r="AZ111" i="1"/>
  <c r="AZ112" i="1" s="1"/>
  <c r="AV111" i="1"/>
  <c r="AV112" i="1" s="1"/>
  <c r="AR111" i="1"/>
  <c r="AR112" i="1" s="1"/>
  <c r="AN111" i="1"/>
  <c r="AN112" i="1" s="1"/>
  <c r="AJ111" i="1"/>
  <c r="AJ112" i="1" s="1"/>
  <c r="AF111" i="1"/>
  <c r="AF112" i="1" s="1"/>
  <c r="AB111" i="1"/>
  <c r="AB112" i="1" s="1"/>
  <c r="X111" i="1"/>
  <c r="X112" i="1" s="1"/>
  <c r="T111" i="1"/>
  <c r="T112" i="1" s="1"/>
  <c r="P111" i="1"/>
  <c r="P112" i="1" s="1"/>
  <c r="L111" i="1"/>
  <c r="L112" i="1" s="1"/>
  <c r="H111" i="1"/>
  <c r="H112" i="1" s="1"/>
  <c r="D111" i="1"/>
  <c r="D112" i="1" s="1"/>
  <c r="AE111" i="1"/>
  <c r="AE112" i="1" s="1"/>
  <c r="B23" i="1"/>
  <c r="B26" i="1"/>
  <c r="B37" i="1"/>
  <c r="B71" i="1"/>
  <c r="B53" i="1"/>
  <c r="B48" i="1"/>
  <c r="B70" i="1"/>
  <c r="B24" i="1"/>
  <c r="B51" i="1"/>
  <c r="B45" i="1"/>
  <c r="B50" i="1"/>
  <c r="B73" i="1"/>
  <c r="B63" i="1"/>
  <c r="B65" i="1"/>
  <c r="B34" i="1"/>
  <c r="B42" i="1"/>
  <c r="B56" i="1"/>
  <c r="B69" i="1"/>
  <c r="B39" i="1"/>
  <c r="B67" i="1"/>
  <c r="B41" i="1"/>
  <c r="B47" i="1"/>
  <c r="B25" i="1"/>
  <c r="B38" i="1"/>
  <c r="B74" i="1"/>
  <c r="B61" i="1"/>
  <c r="B35" i="1"/>
  <c r="B40" i="1"/>
  <c r="B36" i="1"/>
  <c r="B57" i="1"/>
  <c r="B62" i="1"/>
  <c r="B32" i="1"/>
  <c r="B52" i="1"/>
  <c r="B64" i="1"/>
  <c r="B66" i="1"/>
  <c r="B19" i="1"/>
  <c r="B33" i="1"/>
  <c r="B27" i="1"/>
  <c r="B28" i="1"/>
  <c r="B68" i="1"/>
  <c r="B29" i="1"/>
  <c r="B43" i="1"/>
  <c r="B60" i="1"/>
  <c r="B16" i="1"/>
  <c r="B18" i="1"/>
  <c r="B22" i="1"/>
  <c r="B46" i="1"/>
  <c r="B44" i="1"/>
  <c r="B54" i="1"/>
  <c r="B20" i="1"/>
  <c r="B31" i="1"/>
  <c r="B49" i="1"/>
  <c r="B58" i="1"/>
  <c r="B30" i="1"/>
  <c r="B72" i="1"/>
  <c r="B21" i="1"/>
  <c r="B59" i="1"/>
  <c r="B55" i="1"/>
  <c r="B17" i="1"/>
  <c r="Q100" i="2" l="1"/>
  <c r="Q102" i="2" s="1"/>
  <c r="S100" i="2"/>
  <c r="S105" i="2" s="1"/>
  <c r="AH100" i="2"/>
  <c r="AH102" i="2" s="1"/>
  <c r="C100" i="2"/>
  <c r="C105" i="2" s="1"/>
  <c r="Y100" i="2"/>
  <c r="Y102" i="2" s="1"/>
  <c r="C99" i="2"/>
  <c r="AB100" i="2"/>
  <c r="AB105" i="2" s="1"/>
  <c r="AN100" i="2"/>
  <c r="AN105" i="2" s="1"/>
  <c r="AF100" i="2"/>
  <c r="AF102" i="2" s="1"/>
  <c r="N100" i="2"/>
  <c r="N102" i="2" s="1"/>
  <c r="L100" i="2"/>
  <c r="L105" i="2" s="1"/>
  <c r="F100" i="2"/>
  <c r="F102" i="2" s="1"/>
  <c r="AC100" i="2"/>
  <c r="AC102" i="2" s="1"/>
  <c r="AM100" i="2"/>
  <c r="AM102" i="2" s="1"/>
  <c r="AE100" i="2"/>
  <c r="AE105" i="2" s="1"/>
  <c r="K100" i="2"/>
  <c r="K105" i="2" s="1"/>
  <c r="AK100" i="2"/>
  <c r="AK105" i="2" s="1"/>
  <c r="B100" i="2"/>
  <c r="B105" i="2" s="1"/>
  <c r="U100" i="2"/>
  <c r="U102" i="2" s="1"/>
  <c r="I100" i="2"/>
  <c r="I105" i="2" s="1"/>
  <c r="P100" i="2"/>
  <c r="P105" i="2" s="1"/>
  <c r="AG100" i="2"/>
  <c r="AG105" i="2" s="1"/>
  <c r="E100" i="2"/>
  <c r="E105" i="2" s="1"/>
  <c r="AD100" i="2"/>
  <c r="AD102" i="2" s="1"/>
  <c r="O100" i="2"/>
  <c r="O102" i="2" s="1"/>
  <c r="X100" i="2"/>
  <c r="X102" i="2" s="1"/>
  <c r="M100" i="2"/>
  <c r="M102" i="2" s="1"/>
  <c r="H100" i="2"/>
  <c r="H102" i="2" s="1"/>
  <c r="AA100" i="2"/>
  <c r="AA102" i="2" s="1"/>
  <c r="Z100" i="2"/>
  <c r="Z105" i="2" s="1"/>
  <c r="AJ100" i="2"/>
  <c r="AJ102" i="2" s="1"/>
  <c r="J100" i="2"/>
  <c r="J105" i="2" s="1"/>
  <c r="T100" i="2"/>
  <c r="T105" i="2" s="1"/>
  <c r="R100" i="2"/>
  <c r="R102" i="2" s="1"/>
  <c r="AL100" i="2"/>
  <c r="AL105" i="2" s="1"/>
  <c r="D100" i="2"/>
  <c r="D102" i="2" s="1"/>
  <c r="W100" i="2"/>
  <c r="W102" i="2" s="1"/>
  <c r="G100" i="2"/>
  <c r="G102" i="2" s="1"/>
  <c r="AO100" i="2"/>
  <c r="AO105" i="2" s="1"/>
  <c r="V100" i="2"/>
  <c r="V105" i="2" s="1"/>
  <c r="BF87" i="2"/>
  <c r="BF90" i="2"/>
  <c r="AF87" i="2"/>
  <c r="AF90" i="2"/>
  <c r="BH90" i="2"/>
  <c r="BH87" i="2"/>
  <c r="AJ87" i="2"/>
  <c r="AJ90" i="2"/>
  <c r="AB90" i="2"/>
  <c r="AB87" i="2"/>
  <c r="AL87" i="2"/>
  <c r="AL90" i="2"/>
  <c r="AA90" i="2"/>
  <c r="AA87" i="2"/>
  <c r="BE87" i="2"/>
  <c r="BE90" i="2"/>
  <c r="X87" i="2"/>
  <c r="X90" i="2"/>
  <c r="I87" i="2"/>
  <c r="I90" i="2"/>
  <c r="H87" i="2"/>
  <c r="H90" i="2"/>
  <c r="BC87" i="2"/>
  <c r="BC90" i="2"/>
  <c r="AG87" i="2"/>
  <c r="AG90" i="2"/>
  <c r="AM87" i="2"/>
  <c r="AM90" i="2"/>
  <c r="V87" i="2"/>
  <c r="V90" i="2"/>
  <c r="AD87" i="2"/>
  <c r="AD90" i="2"/>
  <c r="U87" i="2"/>
  <c r="U90" i="2"/>
  <c r="AI87" i="2"/>
  <c r="AI90" i="2"/>
  <c r="AT87" i="2"/>
  <c r="AT90" i="2"/>
  <c r="BB87" i="2"/>
  <c r="BB90" i="2"/>
  <c r="AQ90" i="2"/>
  <c r="AQ87" i="2"/>
  <c r="N87" i="2"/>
  <c r="N90" i="2"/>
  <c r="R87" i="2"/>
  <c r="R90" i="2"/>
  <c r="AV87" i="2"/>
  <c r="AV90" i="2"/>
  <c r="E87" i="2"/>
  <c r="E90" i="2"/>
  <c r="AY87" i="2"/>
  <c r="AY90" i="2"/>
  <c r="Q87" i="2"/>
  <c r="Q90" i="2"/>
  <c r="T87" i="2"/>
  <c r="T90" i="2"/>
  <c r="AO87" i="2"/>
  <c r="AO90" i="2"/>
  <c r="BI90" i="2"/>
  <c r="BI87" i="2"/>
  <c r="AS90" i="2"/>
  <c r="AS87" i="2"/>
  <c r="B87" i="2"/>
  <c r="B90" i="2"/>
  <c r="P87" i="2"/>
  <c r="P90" i="2"/>
  <c r="W87" i="2"/>
  <c r="W90" i="2"/>
  <c r="G87" i="2"/>
  <c r="G90" i="2"/>
  <c r="O87" i="2"/>
  <c r="O90" i="2"/>
  <c r="AN87" i="2"/>
  <c r="AN90" i="2"/>
  <c r="D87" i="2"/>
  <c r="D90" i="2"/>
  <c r="K90" i="2"/>
  <c r="K87" i="2"/>
  <c r="AK87" i="2"/>
  <c r="AK90" i="2"/>
  <c r="Z87" i="2"/>
  <c r="Z90" i="2"/>
  <c r="AW87" i="2"/>
  <c r="AW90" i="2"/>
  <c r="Y87" i="2"/>
  <c r="Y90" i="2"/>
  <c r="S87" i="2"/>
  <c r="S90" i="2"/>
  <c r="L90" i="2"/>
  <c r="L87" i="2"/>
  <c r="BA87" i="2"/>
  <c r="BA90" i="2"/>
  <c r="C87" i="2"/>
  <c r="C90" i="2"/>
  <c r="F87" i="2"/>
  <c r="F90" i="2"/>
  <c r="AC90" i="2"/>
  <c r="AC87" i="2"/>
  <c r="M90" i="2"/>
  <c r="M87" i="2"/>
  <c r="AZ87" i="2"/>
  <c r="AZ90" i="2"/>
  <c r="AH87" i="2"/>
  <c r="AH90" i="2"/>
  <c r="AX87" i="2"/>
  <c r="AX90" i="2"/>
  <c r="AE87" i="2"/>
  <c r="AE90" i="2"/>
  <c r="BD87" i="2"/>
  <c r="BD90" i="2"/>
  <c r="BG90" i="2"/>
  <c r="BG87" i="2"/>
  <c r="AU87" i="2"/>
  <c r="AU90" i="2"/>
  <c r="AP87" i="2"/>
  <c r="AP90" i="2"/>
  <c r="J87" i="2"/>
  <c r="J90" i="2"/>
  <c r="W105" i="2"/>
  <c r="AI105" i="2"/>
  <c r="AI102" i="2"/>
  <c r="AC105" i="2"/>
  <c r="S91" i="1"/>
  <c r="S84" i="1"/>
  <c r="AE91" i="1"/>
  <c r="AE84" i="1"/>
  <c r="AI91" i="1"/>
  <c r="AI84" i="1"/>
  <c r="H84" i="1"/>
  <c r="H91" i="1"/>
  <c r="AH91" i="1"/>
  <c r="AH84" i="1"/>
  <c r="R91" i="1"/>
  <c r="R84" i="1"/>
  <c r="AC84" i="1"/>
  <c r="AC91" i="1"/>
  <c r="W91" i="1"/>
  <c r="W84" i="1"/>
  <c r="K91" i="1"/>
  <c r="K84" i="1"/>
  <c r="B84" i="1"/>
  <c r="AD91" i="1"/>
  <c r="AD84" i="1"/>
  <c r="N91" i="1"/>
  <c r="N84" i="1"/>
  <c r="Y84" i="1"/>
  <c r="Y91" i="1"/>
  <c r="AM91" i="1"/>
  <c r="AM84" i="1"/>
  <c r="G91" i="1"/>
  <c r="G84" i="1"/>
  <c r="AB84" i="1"/>
  <c r="AB91" i="1"/>
  <c r="P91" i="1"/>
  <c r="P84" i="1"/>
  <c r="AL91" i="1"/>
  <c r="AL84" i="1"/>
  <c r="V91" i="1"/>
  <c r="V84" i="1"/>
  <c r="F91" i="1"/>
  <c r="F84" i="1"/>
  <c r="AG84" i="1"/>
  <c r="AG91" i="1"/>
  <c r="Q84" i="1"/>
  <c r="Q91" i="1"/>
  <c r="T84" i="1"/>
  <c r="T91" i="1"/>
  <c r="AN91" i="1"/>
  <c r="AN84" i="1"/>
  <c r="M84" i="1"/>
  <c r="M91" i="1"/>
  <c r="AA91" i="1"/>
  <c r="AA84" i="1"/>
  <c r="L84" i="1"/>
  <c r="L91" i="1"/>
  <c r="AF84" i="1"/>
  <c r="AF91" i="1"/>
  <c r="AO84" i="1"/>
  <c r="AO91" i="1"/>
  <c r="AO93" i="1" s="1"/>
  <c r="I84" i="1"/>
  <c r="I91" i="1"/>
  <c r="O91" i="1"/>
  <c r="O84" i="1"/>
  <c r="C91" i="1"/>
  <c r="C84" i="1"/>
  <c r="AJ84" i="1"/>
  <c r="AJ91" i="1"/>
  <c r="D84" i="1"/>
  <c r="D91" i="1"/>
  <c r="X84" i="1"/>
  <c r="X91" i="1"/>
  <c r="Z91" i="1"/>
  <c r="Z84" i="1"/>
  <c r="J91" i="1"/>
  <c r="J84" i="1"/>
  <c r="AK84" i="1"/>
  <c r="AK91" i="1"/>
  <c r="U84" i="1"/>
  <c r="U91" i="1"/>
  <c r="E84" i="1"/>
  <c r="E91" i="1"/>
  <c r="A113" i="1"/>
  <c r="W114" i="1" s="1"/>
  <c r="W117" i="1" s="1"/>
  <c r="Y105" i="2" l="1"/>
  <c r="Q105" i="2"/>
  <c r="AF105" i="2"/>
  <c r="N105" i="2"/>
  <c r="S102" i="2"/>
  <c r="R105" i="2"/>
  <c r="AM105" i="2"/>
  <c r="AD105" i="2"/>
  <c r="O105" i="2"/>
  <c r="AH105" i="2"/>
  <c r="L102" i="2"/>
  <c r="AB102" i="2"/>
  <c r="AN102" i="2"/>
  <c r="H105" i="2"/>
  <c r="F105" i="2"/>
  <c r="C102" i="2"/>
  <c r="E102" i="2"/>
  <c r="K102" i="2"/>
  <c r="U105" i="2"/>
  <c r="AE102" i="2"/>
  <c r="AK102" i="2"/>
  <c r="B102" i="2"/>
  <c r="X105" i="2"/>
  <c r="AG102" i="2"/>
  <c r="AA105" i="2"/>
  <c r="I102" i="2"/>
  <c r="P102" i="2"/>
  <c r="J102" i="2"/>
  <c r="AL102" i="2"/>
  <c r="Z102" i="2"/>
  <c r="M105" i="2"/>
  <c r="V102" i="2"/>
  <c r="T102" i="2"/>
  <c r="AJ105" i="2"/>
  <c r="AO102" i="2"/>
  <c r="D105" i="2"/>
  <c r="G105" i="2"/>
  <c r="A88" i="2"/>
  <c r="F128" i="2" s="1"/>
  <c r="A91" i="2"/>
  <c r="F129" i="2" s="1"/>
  <c r="AA93" i="1"/>
  <c r="AA128" i="1"/>
  <c r="AA130" i="1" s="1"/>
  <c r="AL93" i="1"/>
  <c r="AL128" i="1"/>
  <c r="AL130" i="1" s="1"/>
  <c r="B93" i="1"/>
  <c r="B128" i="1"/>
  <c r="B130" i="1" s="1"/>
  <c r="E93" i="1"/>
  <c r="E128" i="1"/>
  <c r="E130" i="1" s="1"/>
  <c r="AK93" i="1"/>
  <c r="AK128" i="1"/>
  <c r="AK130" i="1" s="1"/>
  <c r="D93" i="1"/>
  <c r="D128" i="1"/>
  <c r="D130" i="1" s="1"/>
  <c r="I93" i="1"/>
  <c r="I128" i="1"/>
  <c r="I130" i="1" s="1"/>
  <c r="AF93" i="1"/>
  <c r="AF128" i="1"/>
  <c r="AF130" i="1" s="1"/>
  <c r="Q93" i="1"/>
  <c r="Q128" i="1"/>
  <c r="Q130" i="1" s="1"/>
  <c r="AB93" i="1"/>
  <c r="AB128" i="1"/>
  <c r="AB130" i="1" s="1"/>
  <c r="H93" i="1"/>
  <c r="H128" i="1"/>
  <c r="H130" i="1" s="1"/>
  <c r="Z93" i="1"/>
  <c r="Z128" i="1"/>
  <c r="Z130" i="1" s="1"/>
  <c r="C93" i="1"/>
  <c r="C128" i="1"/>
  <c r="C130" i="1" s="1"/>
  <c r="AN93" i="1"/>
  <c r="AN128" i="1"/>
  <c r="AN130" i="1" s="1"/>
  <c r="F93" i="1"/>
  <c r="F128" i="1"/>
  <c r="F130" i="1" s="1"/>
  <c r="AM93" i="1"/>
  <c r="AM128" i="1"/>
  <c r="AM130" i="1" s="1"/>
  <c r="N93" i="1"/>
  <c r="N128" i="1"/>
  <c r="N130" i="1" s="1"/>
  <c r="W93" i="1"/>
  <c r="W128" i="1"/>
  <c r="W130" i="1" s="1"/>
  <c r="R93" i="1"/>
  <c r="R128" i="1"/>
  <c r="R130" i="1" s="1"/>
  <c r="AE93" i="1"/>
  <c r="AE128" i="1"/>
  <c r="AE130" i="1" s="1"/>
  <c r="U93" i="1"/>
  <c r="U128" i="1"/>
  <c r="U130" i="1" s="1"/>
  <c r="X93" i="1"/>
  <c r="X128" i="1"/>
  <c r="X130" i="1" s="1"/>
  <c r="AJ93" i="1"/>
  <c r="AJ128" i="1"/>
  <c r="AJ130" i="1" s="1"/>
  <c r="AO128" i="1"/>
  <c r="AO130" i="1" s="1"/>
  <c r="L93" i="1"/>
  <c r="L128" i="1"/>
  <c r="L130" i="1" s="1"/>
  <c r="M93" i="1"/>
  <c r="M128" i="1"/>
  <c r="M130" i="1" s="1"/>
  <c r="T93" i="1"/>
  <c r="T128" i="1"/>
  <c r="T130" i="1" s="1"/>
  <c r="AG93" i="1"/>
  <c r="AG128" i="1"/>
  <c r="AG130" i="1" s="1"/>
  <c r="Y93" i="1"/>
  <c r="Y128" i="1"/>
  <c r="Y130" i="1" s="1"/>
  <c r="AC93" i="1"/>
  <c r="AC128" i="1"/>
  <c r="AC130" i="1" s="1"/>
  <c r="J93" i="1"/>
  <c r="J128" i="1"/>
  <c r="J130" i="1" s="1"/>
  <c r="O93" i="1"/>
  <c r="O128" i="1"/>
  <c r="O130" i="1" s="1"/>
  <c r="V93" i="1"/>
  <c r="V128" i="1"/>
  <c r="V130" i="1" s="1"/>
  <c r="P93" i="1"/>
  <c r="P128" i="1"/>
  <c r="P130" i="1" s="1"/>
  <c r="G93" i="1"/>
  <c r="G128" i="1"/>
  <c r="G130" i="1" s="1"/>
  <c r="AD93" i="1"/>
  <c r="AD128" i="1"/>
  <c r="AD130" i="1" s="1"/>
  <c r="K93" i="1"/>
  <c r="K128" i="1"/>
  <c r="K130" i="1" s="1"/>
  <c r="AH93" i="1"/>
  <c r="AH128" i="1"/>
  <c r="AH130" i="1" s="1"/>
  <c r="AI93" i="1"/>
  <c r="AI128" i="1"/>
  <c r="AI130" i="1" s="1"/>
  <c r="S93" i="1"/>
  <c r="S128" i="1"/>
  <c r="S130" i="1" s="1"/>
  <c r="AT114" i="1"/>
  <c r="AT117" i="1" s="1"/>
  <c r="AD114" i="1"/>
  <c r="AD117" i="1" s="1"/>
  <c r="X114" i="1"/>
  <c r="X117" i="1" s="1"/>
  <c r="D114" i="1"/>
  <c r="D117" i="1" s="1"/>
  <c r="E114" i="1"/>
  <c r="E117" i="1" s="1"/>
  <c r="AI114" i="1"/>
  <c r="AI117" i="1" s="1"/>
  <c r="AZ114" i="1"/>
  <c r="AZ117" i="1" s="1"/>
  <c r="Z114" i="1"/>
  <c r="Z117" i="1" s="1"/>
  <c r="AV114" i="1"/>
  <c r="AV117" i="1" s="1"/>
  <c r="AW114" i="1"/>
  <c r="AW117" i="1" s="1"/>
  <c r="AP114" i="1"/>
  <c r="AP117" i="1" s="1"/>
  <c r="H114" i="1"/>
  <c r="H117" i="1" s="1"/>
  <c r="U114" i="1"/>
  <c r="U117" i="1" s="1"/>
  <c r="BF114" i="1"/>
  <c r="BF117" i="1" s="1"/>
  <c r="BI114" i="1"/>
  <c r="BI117" i="1" s="1"/>
  <c r="BA114" i="1"/>
  <c r="BA117" i="1" s="1"/>
  <c r="AS114" i="1"/>
  <c r="AS117" i="1" s="1"/>
  <c r="AR114" i="1"/>
  <c r="AR117" i="1" s="1"/>
  <c r="AQ114" i="1"/>
  <c r="AQ117" i="1" s="1"/>
  <c r="B114" i="1"/>
  <c r="B117" i="1" s="1"/>
  <c r="AC114" i="1"/>
  <c r="AC117" i="1" s="1"/>
  <c r="BB114" i="1"/>
  <c r="BB117" i="1" s="1"/>
  <c r="AY114" i="1"/>
  <c r="AY117" i="1" s="1"/>
  <c r="N114" i="1"/>
  <c r="N117" i="1" s="1"/>
  <c r="AJ114" i="1"/>
  <c r="AJ117" i="1" s="1"/>
  <c r="K114" i="1"/>
  <c r="K117" i="1" s="1"/>
  <c r="AG114" i="1"/>
  <c r="AG117" i="1" s="1"/>
  <c r="L114" i="1"/>
  <c r="L117" i="1" s="1"/>
  <c r="BE114" i="1"/>
  <c r="BE117" i="1" s="1"/>
  <c r="AM114" i="1"/>
  <c r="AM117" i="1" s="1"/>
  <c r="Q114" i="1"/>
  <c r="Q117" i="1" s="1"/>
  <c r="Y114" i="1"/>
  <c r="Y117" i="1" s="1"/>
  <c r="AU114" i="1"/>
  <c r="AU117" i="1" s="1"/>
  <c r="AK114" i="1"/>
  <c r="AK117" i="1" s="1"/>
  <c r="AA114" i="1"/>
  <c r="AA117" i="1" s="1"/>
  <c r="AB114" i="1"/>
  <c r="AB117" i="1" s="1"/>
  <c r="BC114" i="1"/>
  <c r="BC117" i="1" s="1"/>
  <c r="M114" i="1"/>
  <c r="M117" i="1" s="1"/>
  <c r="S114" i="1"/>
  <c r="S117" i="1" s="1"/>
  <c r="V114" i="1"/>
  <c r="V117" i="1" s="1"/>
  <c r="P114" i="1"/>
  <c r="P117" i="1" s="1"/>
  <c r="AE114" i="1"/>
  <c r="AE117" i="1" s="1"/>
  <c r="AH114" i="1"/>
  <c r="AH117" i="1" s="1"/>
  <c r="R114" i="1"/>
  <c r="R117" i="1" s="1"/>
  <c r="AX114" i="1"/>
  <c r="AX117" i="1" s="1"/>
  <c r="A85" i="1"/>
  <c r="C114" i="1"/>
  <c r="C117" i="1" s="1"/>
  <c r="AN114" i="1"/>
  <c r="AN117" i="1" s="1"/>
  <c r="F114" i="1"/>
  <c r="F117" i="1" s="1"/>
  <c r="BG114" i="1"/>
  <c r="BG117" i="1" s="1"/>
  <c r="T114" i="1"/>
  <c r="T117" i="1" s="1"/>
  <c r="BH114" i="1"/>
  <c r="BH117" i="1" s="1"/>
  <c r="O114" i="1"/>
  <c r="O117" i="1" s="1"/>
  <c r="I114" i="1"/>
  <c r="I117" i="1" s="1"/>
  <c r="AL114" i="1"/>
  <c r="AL117" i="1" s="1"/>
  <c r="AF114" i="1"/>
  <c r="AF117" i="1" s="1"/>
  <c r="J114" i="1"/>
  <c r="J117" i="1" s="1"/>
  <c r="AO114" i="1"/>
  <c r="AO117" i="1" s="1"/>
  <c r="BD114" i="1"/>
  <c r="BD117" i="1" s="1"/>
  <c r="G114" i="1"/>
  <c r="G117" i="1" s="1"/>
  <c r="A106" i="2" l="1"/>
  <c r="A103" i="2"/>
  <c r="A94" i="1"/>
  <c r="C95" i="1" s="1"/>
  <c r="A131" i="1"/>
  <c r="S132" i="1" s="1"/>
  <c r="S135" i="1" s="1"/>
  <c r="BN114" i="1"/>
  <c r="A118" i="1"/>
  <c r="T132" i="1" l="1"/>
  <c r="T135" i="1" s="1"/>
  <c r="M132" i="1"/>
  <c r="M135" i="1" s="1"/>
  <c r="H132" i="1"/>
  <c r="H135" i="1" s="1"/>
  <c r="U132" i="1"/>
  <c r="U135" i="1" s="1"/>
  <c r="Z132" i="1"/>
  <c r="Z135" i="1" s="1"/>
  <c r="AN132" i="1"/>
  <c r="AN135" i="1" s="1"/>
  <c r="AI132" i="1"/>
  <c r="AI135" i="1" s="1"/>
  <c r="O132" i="1"/>
  <c r="O135" i="1" s="1"/>
  <c r="B132" i="1"/>
  <c r="B135" i="1" s="1"/>
  <c r="C132" i="1"/>
  <c r="C135" i="1" s="1"/>
  <c r="Y132" i="1"/>
  <c r="Y135" i="1" s="1"/>
  <c r="AD132" i="1"/>
  <c r="AD135" i="1" s="1"/>
  <c r="X132" i="1"/>
  <c r="X135" i="1" s="1"/>
  <c r="AB132" i="1"/>
  <c r="AB135" i="1" s="1"/>
  <c r="AH132" i="1"/>
  <c r="AH135" i="1" s="1"/>
  <c r="AK132" i="1"/>
  <c r="AK135" i="1" s="1"/>
  <c r="F132" i="1"/>
  <c r="F135" i="1" s="1"/>
  <c r="J132" i="1"/>
  <c r="J135" i="1" s="1"/>
  <c r="AL132" i="1"/>
  <c r="AL135" i="1" s="1"/>
  <c r="AG132" i="1"/>
  <c r="AG135" i="1" s="1"/>
  <c r="AE132" i="1"/>
  <c r="AE135" i="1" s="1"/>
  <c r="AA132" i="1"/>
  <c r="AA135" i="1" s="1"/>
  <c r="I132" i="1"/>
  <c r="I135" i="1" s="1"/>
  <c r="R132" i="1"/>
  <c r="R135" i="1" s="1"/>
  <c r="K132" i="1"/>
  <c r="K135" i="1" s="1"/>
  <c r="AF132" i="1"/>
  <c r="AF135" i="1" s="1"/>
  <c r="AJ132" i="1"/>
  <c r="AJ135" i="1" s="1"/>
  <c r="V132" i="1"/>
  <c r="V135" i="1" s="1"/>
  <c r="AO132" i="1"/>
  <c r="AO135" i="1" s="1"/>
  <c r="E132" i="1"/>
  <c r="E135" i="1" s="1"/>
  <c r="AM132" i="1"/>
  <c r="AM135" i="1" s="1"/>
  <c r="P132" i="1"/>
  <c r="P135" i="1" s="1"/>
  <c r="Q132" i="1"/>
  <c r="Q135" i="1" s="1"/>
  <c r="N132" i="1"/>
  <c r="N135" i="1" s="1"/>
  <c r="L132" i="1"/>
  <c r="L135" i="1" s="1"/>
  <c r="G132" i="1"/>
  <c r="G135" i="1" s="1"/>
  <c r="AC132" i="1"/>
  <c r="AC135" i="1" s="1"/>
  <c r="D132" i="1"/>
  <c r="D135" i="1" s="1"/>
  <c r="W132" i="1"/>
  <c r="W135" i="1" s="1"/>
  <c r="A136" i="1" l="1"/>
  <c r="C143" i="1" s="1"/>
  <c r="B149" i="1" s="1"/>
  <c r="B154" i="1" s="1"/>
  <c r="C144" i="1" l="1"/>
  <c r="B148" i="1" s="1"/>
  <c r="B153" i="1" s="1"/>
  <c r="D146" i="1" l="1"/>
  <c r="B150" i="1"/>
</calcChain>
</file>

<file path=xl/sharedStrings.xml><?xml version="1.0" encoding="utf-8"?>
<sst xmlns="http://schemas.openxmlformats.org/spreadsheetml/2006/main" count="148" uniqueCount="103">
  <si>
    <t>Here we consider the dynamic hedging problem of an annuity using the 1-factor Vasicek model.</t>
  </si>
  <si>
    <t>Parameters of the model:</t>
  </si>
  <si>
    <t>theta</t>
  </si>
  <si>
    <t xml:space="preserve">  (long-run mean)</t>
  </si>
  <si>
    <t xml:space="preserve">In this model all risk comes from the uncertain future movement of the factor. </t>
  </si>
  <si>
    <t>Therefore we want to build an asset that has the same factor duration as our liability (the annuity).</t>
  </si>
  <si>
    <t>k</t>
  </si>
  <si>
    <t xml:space="preserve">  (magnitude of the pull to the long-run mean)</t>
  </si>
  <si>
    <t>sigma</t>
  </si>
  <si>
    <t xml:space="preserve">  (annual standard deviation)</t>
  </si>
  <si>
    <t>lambda</t>
  </si>
  <si>
    <t xml:space="preserve">  (risk premium)</t>
  </si>
  <si>
    <t>Current factor level:</t>
  </si>
  <si>
    <t>Term Structure:</t>
  </si>
  <si>
    <t>Term</t>
  </si>
  <si>
    <t>spot rate</t>
  </si>
  <si>
    <t>We compute the value of the coupon bond and annuity as portfolios of 0-coupon bonds:</t>
  </si>
  <si>
    <t>Coupon Bond</t>
  </si>
  <si>
    <t>Term:</t>
  </si>
  <si>
    <t>Cash Flow:</t>
  </si>
  <si>
    <t>df:</t>
  </si>
  <si>
    <t>PV:</t>
  </si>
  <si>
    <t xml:space="preserve">   (Paste Special -- Transpose)</t>
  </si>
  <si>
    <t>yld:</t>
  </si>
  <si>
    <t>We do the same for the annuity:</t>
  </si>
  <si>
    <t>But we will use Solver to compute the payment.</t>
  </si>
  <si>
    <t>Payment:</t>
  </si>
  <si>
    <t>CF:</t>
  </si>
  <si>
    <t>Criterion:</t>
  </si>
  <si>
    <t>Annuity:</t>
  </si>
  <si>
    <t xml:space="preserve">  Value:</t>
  </si>
  <si>
    <t>Term (Yrs)</t>
  </si>
  <si>
    <t>Similarly, we compute the factor durations of securities by computing the factor duration of each cash flow, and treating each cash flow as a component of a portfolio.</t>
  </si>
  <si>
    <t>To get the factor duration, we use the chain rule.  We know the duration which is the percentage change in the value given a change in the spot rate.</t>
  </si>
  <si>
    <t xml:space="preserve">So we also have to know how the spot rate changes when the factor changes.  </t>
  </si>
  <si>
    <t>So we can compute the factor duration of the bond:</t>
  </si>
  <si>
    <t>wt:</t>
  </si>
  <si>
    <t xml:space="preserve">  Verify that the weights sum to 1: </t>
  </si>
  <si>
    <t>dr/df</t>
  </si>
  <si>
    <t>Fctr Dur:</t>
  </si>
  <si>
    <t>FD * wt:</t>
  </si>
  <si>
    <t>Note that the factor duration is much lower than this bond's duration.</t>
  </si>
  <si>
    <t xml:space="preserve">  The reason for this is that the factor is mean reverting.  Even if we increase the factor by 100 basis points, this will have a very small effect on long-term rates.</t>
  </si>
  <si>
    <t>Under a 1-factor model, in fact, we would not see much variation in long-term interest rates.</t>
  </si>
  <si>
    <t>The bank ascertains that the fair cash flow is:</t>
  </si>
  <si>
    <t xml:space="preserve"> every 6 months.</t>
  </si>
  <si>
    <t>And we compute the factor duration of the annuity:</t>
  </si>
  <si>
    <t>w:</t>
  </si>
  <si>
    <t>FD * w:</t>
  </si>
  <si>
    <t>And similarly we compute the factor duration of the 6-month bill:</t>
  </si>
  <si>
    <t>Since there is only one source of risk in the model, if we equate the factor duration of our liability with a portfolio, then this will be a fully hedged position (under the model's assumptions).</t>
  </si>
  <si>
    <t>weight in bill:</t>
  </si>
  <si>
    <t>weight in bond:</t>
  </si>
  <si>
    <t>Verify:  Portfolio factor duration:</t>
  </si>
  <si>
    <t xml:space="preserve">  checks.</t>
  </si>
  <si>
    <t>So the dollar amounts in each security:</t>
  </si>
  <si>
    <t>Bond:</t>
  </si>
  <si>
    <t>Bill:</t>
  </si>
  <si>
    <t>Portfolio:</t>
  </si>
  <si>
    <r>
      <t xml:space="preserve">And for the purposes of knowing our future cash flows, we need the </t>
    </r>
    <r>
      <rPr>
        <b/>
        <sz val="11"/>
        <color theme="1"/>
        <rFont val="Calibri"/>
        <family val="2"/>
        <scheme val="minor"/>
      </rPr>
      <t>par amounts</t>
    </r>
    <r>
      <rPr>
        <sz val="11"/>
        <color theme="1"/>
        <rFont val="Calibri"/>
        <family val="2"/>
        <scheme val="minor"/>
      </rPr>
      <t xml:space="preserve"> in each:</t>
    </r>
  </si>
  <si>
    <t xml:space="preserve"> Year Term</t>
  </si>
  <si>
    <t xml:space="preserve">  Annuity Term</t>
  </si>
  <si>
    <t>(Using the Vasicek model with parameters and state variable above.)</t>
  </si>
  <si>
    <t>Here we consider the dynamic hedging problem of an annuity using the 2-factor Vasicek model.</t>
  </si>
  <si>
    <t>Therefore we want to build an asset that has the same factor duration on both factors as our liability (the annuity).</t>
  </si>
  <si>
    <t>rho:</t>
  </si>
  <si>
    <t>Factor 1</t>
  </si>
  <si>
    <t>Factor 2</t>
  </si>
  <si>
    <t>f(t)</t>
  </si>
  <si>
    <t>Current Factor level</t>
  </si>
  <si>
    <t xml:space="preserve">  Correlation between the 2 factor shocks</t>
  </si>
  <si>
    <t>df</t>
  </si>
  <si>
    <t>30-Year Bond:</t>
  </si>
  <si>
    <t>Time:</t>
  </si>
  <si>
    <t>20-Year Annuity</t>
  </si>
  <si>
    <t>Semi-annual cash flow:</t>
  </si>
  <si>
    <t>Value</t>
  </si>
  <si>
    <t xml:space="preserve"> (To Use Solver to obtain the payment)</t>
  </si>
  <si>
    <t>f1 dur:</t>
  </si>
  <si>
    <t>f2dur</t>
  </si>
  <si>
    <t>f1dur*wt:</t>
  </si>
  <si>
    <t>f1dur:</t>
  </si>
  <si>
    <t>f2dur:</t>
  </si>
  <si>
    <t>f2dur*wt:</t>
  </si>
  <si>
    <t>6-month Bill:</t>
  </si>
  <si>
    <t>3-year STRIP</t>
  </si>
  <si>
    <t xml:space="preserve">  We can run the subroutine Chkwts in Module 8 to get the initial weights on the 3 assets.</t>
  </si>
  <si>
    <t xml:space="preserve">     This is our hedge portfolio, which should have the same factor durations as the annuity.</t>
  </si>
  <si>
    <t xml:space="preserve">     Also the weights must sum to 1.</t>
  </si>
  <si>
    <t xml:space="preserve">   </t>
  </si>
  <si>
    <t>wts</t>
  </si>
  <si>
    <t>Factor durations</t>
  </si>
  <si>
    <t>Factor 2:</t>
  </si>
  <si>
    <t xml:space="preserve"> Factor 1:</t>
  </si>
  <si>
    <t xml:space="preserve">Bill </t>
  </si>
  <si>
    <t xml:space="preserve">Strip </t>
  </si>
  <si>
    <t>Bond</t>
  </si>
  <si>
    <t>Here we verify that both conditions are met.  We obtain the weights by solving 3 equation in 3 unknowns, algebraically.</t>
  </si>
  <si>
    <t>We run the subroutine Monte in Module 7 to simulate NDRAWS paths from the Vasicek model.</t>
  </si>
  <si>
    <t xml:space="preserve">  In each period we rebalance the hedge portfolio.</t>
  </si>
  <si>
    <t xml:space="preserve">  We tell the subroutine to report the average terminal cash in the position</t>
  </si>
  <si>
    <t xml:space="preserve">    -- and the maximium across all of the paths</t>
  </si>
  <si>
    <t xml:space="preserve">   -- and the minimum.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</si>
</sst>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Yield Curve</a:t>
            </a:r>
          </a:p>
        </c:rich>
      </c:tx>
      <c:layout>
        <c:manualLayout>
          <c:xMode val="edge"/>
          <c:yMode val="edge"/>
          <c:x val="0.43945100160676576"/>
          <c:y val="1.025641232715774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'1FVas'!$A$15:$A$74</c:f>
              <c:numCache>
                <c:formatCode>General</c:formatCode>
                <c:ptCount val="6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</c:numCache>
            </c:numRef>
          </c:xVal>
          <c:yVal>
            <c:numRef>
              <c:f>'1FVas'!$B$15:$B$74</c:f>
              <c:numCache>
                <c:formatCode>General</c:formatCode>
                <c:ptCount val="60"/>
                <c:pt idx="0">
                  <c:v>3.1987350861371652E-2</c:v>
                </c:pt>
                <c:pt idx="1">
                  <c:v>3.3546119916306391E-2</c:v>
                </c:pt>
                <c:pt idx="2">
                  <c:v>3.4787297105873187E-2</c:v>
                </c:pt>
                <c:pt idx="3">
                  <c:v>3.5788947191162351E-2</c:v>
                </c:pt>
                <c:pt idx="4">
                  <c:v>3.6607054510946632E-2</c:v>
                </c:pt>
                <c:pt idx="5">
                  <c:v>3.7282508123797763E-2</c:v>
                </c:pt>
                <c:pt idx="6">
                  <c:v>3.7845678119166039E-2</c:v>
                </c:pt>
                <c:pt idx="7">
                  <c:v>3.8319467733008539E-2</c:v>
                </c:pt>
                <c:pt idx="8">
                  <c:v>3.8721386399987755E-2</c:v>
                </c:pt>
                <c:pt idx="9">
                  <c:v>3.9064983667285696E-2</c:v>
                </c:pt>
                <c:pt idx="10">
                  <c:v>3.9360858740184961E-2</c:v>
                </c:pt>
                <c:pt idx="11">
                  <c:v>3.9617383317610395E-2</c:v>
                </c:pt>
                <c:pt idx="12">
                  <c:v>3.9841227320146479E-2</c:v>
                </c:pt>
                <c:pt idx="13">
                  <c:v>4.0037746784952047E-2</c:v>
                </c:pt>
                <c:pt idx="14">
                  <c:v>4.0211273796769732E-2</c:v>
                </c:pt>
                <c:pt idx="15">
                  <c:v>4.0365335723542173E-2</c:v>
                </c:pt>
                <c:pt idx="16">
                  <c:v>4.0502822715183247E-2</c:v>
                </c:pt>
                <c:pt idx="17">
                  <c:v>4.0626116855649846E-2</c:v>
                </c:pt>
                <c:pt idx="18">
                  <c:v>4.0737192566731154E-2</c:v>
                </c:pt>
                <c:pt idx="19">
                  <c:v>4.0837695238868647E-2</c:v>
                </c:pt>
                <c:pt idx="20">
                  <c:v>4.0929003221763148E-2</c:v>
                </c:pt>
                <c:pt idx="21">
                  <c:v>4.1012276994437366E-2</c:v>
                </c:pt>
                <c:pt idx="22">
                  <c:v>4.1088498386023749E-2</c:v>
                </c:pt>
                <c:pt idx="23">
                  <c:v>4.1158502025087959E-2</c:v>
                </c:pt>
                <c:pt idx="24">
                  <c:v>4.122300068258055E-2</c:v>
                </c:pt>
                <c:pt idx="25">
                  <c:v>4.1282605790624372E-2</c:v>
                </c:pt>
                <c:pt idx="26">
                  <c:v>4.1337844130857032E-2</c:v>
                </c:pt>
                <c:pt idx="27">
                  <c:v>4.1389171466950404E-2</c:v>
                </c:pt>
                <c:pt idx="28">
                  <c:v>4.1436983728346775E-2</c:v>
                </c:pt>
                <c:pt idx="29">
                  <c:v>4.1481626223255415E-2</c:v>
                </c:pt>
                <c:pt idx="30">
                  <c:v>4.1523401259086913E-2</c:v>
                </c:pt>
                <c:pt idx="31">
                  <c:v>4.1562574470785173E-2</c:v>
                </c:pt>
                <c:pt idx="32">
                  <c:v>4.1599380096744902E-2</c:v>
                </c:pt>
                <c:pt idx="33">
                  <c:v>4.1634025394271149E-2</c:v>
                </c:pt>
                <c:pt idx="34">
                  <c:v>4.166669434889176E-2</c:v>
                </c:pt>
                <c:pt idx="35">
                  <c:v>4.1697550802026605E-2</c:v>
                </c:pt>
                <c:pt idx="36">
                  <c:v>4.1726741097828299E-2</c:v>
                </c:pt>
                <c:pt idx="37">
                  <c:v>4.175439633111417E-2</c:v>
                </c:pt>
                <c:pt idx="38">
                  <c:v>4.178063426318622E-2</c:v>
                </c:pt>
                <c:pt idx="39">
                  <c:v>4.1805560960190294E-2</c:v>
                </c:pt>
                <c:pt idx="40">
                  <c:v>4.1829272198879233E-2</c:v>
                </c:pt>
                <c:pt idx="41">
                  <c:v>4.1851854676733351E-2</c:v>
                </c:pt>
                <c:pt idx="42">
                  <c:v>4.1873387056975395E-2</c:v>
                </c:pt>
                <c:pt idx="43">
                  <c:v>4.1893940873797546E-2</c:v>
                </c:pt>
                <c:pt idx="44">
                  <c:v>4.1913581318857057E-2</c:v>
                </c:pt>
                <c:pt idx="45">
                  <c:v>4.1932367926610314E-2</c:v>
                </c:pt>
                <c:pt idx="46">
                  <c:v>4.1950355173190262E-2</c:v>
                </c:pt>
                <c:pt idx="47">
                  <c:v>4.1967593001173524E-2</c:v>
                </c:pt>
                <c:pt idx="48">
                  <c:v>4.1984127280633957E-2</c:v>
                </c:pt>
                <c:pt idx="49">
                  <c:v>4.2000000215264614E-2</c:v>
                </c:pt>
                <c:pt idx="50">
                  <c:v>4.2015250701007353E-2</c:v>
                </c:pt>
                <c:pt idx="51">
                  <c:v>4.2029914643510413E-2</c:v>
                </c:pt>
                <c:pt idx="52">
                  <c:v>4.2044025239798798E-2</c:v>
                </c:pt>
                <c:pt idx="53">
                  <c:v>4.2057613228758034E-2</c:v>
                </c:pt>
                <c:pt idx="54">
                  <c:v>4.2070707114372552E-2</c:v>
                </c:pt>
                <c:pt idx="55">
                  <c:v>4.2083333365103878E-2</c:v>
                </c:pt>
                <c:pt idx="56">
                  <c:v>4.2095516592324064E-2</c:v>
                </c:pt>
                <c:pt idx="57">
                  <c:v>4.2107279710321389E-2</c:v>
                </c:pt>
                <c:pt idx="58">
                  <c:v>4.2118644080056757E-2</c:v>
                </c:pt>
                <c:pt idx="59">
                  <c:v>4.2129629638560796E-2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97-FB4D-9C57-25016E9C2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26176"/>
        <c:axId val="46226752"/>
      </c:scatterChart>
      <c:valAx>
        <c:axId val="462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Term (Years)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26752"/>
        <c:crosses val="autoZero"/>
        <c:crossBetween val="midCat"/>
      </c:valAx>
      <c:valAx>
        <c:axId val="462267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Spot Rate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26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'2FVas'!$A$16:$A$75</c:f>
              <c:numCache>
                <c:formatCode>General</c:formatCode>
                <c:ptCount val="6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</c:numCache>
            </c:numRef>
          </c:xVal>
          <c:yVal>
            <c:numRef>
              <c:f>'2FVas'!$B$16:$B$75</c:f>
              <c:numCache>
                <c:formatCode>General</c:formatCode>
                <c:ptCount val="60"/>
                <c:pt idx="0">
                  <c:v>3.3292020868304427E-2</c:v>
                </c:pt>
                <c:pt idx="1">
                  <c:v>3.5705392992451832E-2</c:v>
                </c:pt>
                <c:pt idx="2">
                  <c:v>3.7506636423867416E-2</c:v>
                </c:pt>
                <c:pt idx="3">
                  <c:v>3.887615059876888E-2</c:v>
                </c:pt>
                <c:pt idx="4">
                  <c:v>3.9937248751428164E-2</c:v>
                </c:pt>
                <c:pt idx="5">
                  <c:v>4.0775060157324204E-2</c:v>
                </c:pt>
                <c:pt idx="6">
                  <c:v>4.1448954063050734E-2</c:v>
                </c:pt>
                <c:pt idx="7">
                  <c:v>4.2000773880559311E-2</c:v>
                </c:pt>
                <c:pt idx="8">
                  <c:v>4.246033673042033E-2</c:v>
                </c:pt>
                <c:pt idx="9">
                  <c:v>4.2849134032177084E-2</c:v>
                </c:pt>
                <c:pt idx="10">
                  <c:v>4.3182840262214819E-2</c:v>
                </c:pt>
                <c:pt idx="11">
                  <c:v>4.3473026765202309E-2</c:v>
                </c:pt>
                <c:pt idx="12">
                  <c:v>4.3728341798351583E-2</c:v>
                </c:pt>
                <c:pt idx="13">
                  <c:v>4.3955329751807826E-2</c:v>
                </c:pt>
                <c:pt idx="14">
                  <c:v>4.4159004755354503E-2</c:v>
                </c:pt>
                <c:pt idx="15">
                  <c:v>4.4343255887515316E-2</c:v>
                </c:pt>
                <c:pt idx="16">
                  <c:v>4.4511136060051429E-2</c:v>
                </c:pt>
                <c:pt idx="17">
                  <c:v>4.4665069920188809E-2</c:v>
                </c:pt>
                <c:pt idx="18">
                  <c:v>4.4807004917626583E-2</c:v>
                </c:pt>
                <c:pt idx="19">
                  <c:v>4.4938522148889812E-2</c:v>
                </c:pt>
                <c:pt idx="20">
                  <c:v>4.5060918490529747E-2</c:v>
                </c:pt>
                <c:pt idx="21">
                  <c:v>4.5175268057643839E-2</c:v>
                </c:pt>
                <c:pt idx="22">
                  <c:v>4.528246864154846E-2</c:v>
                </c:pt>
                <c:pt idx="23">
                  <c:v>4.5383277135808413E-2</c:v>
                </c:pt>
                <c:pt idx="24">
                  <c:v>4.5478336816701458E-2</c:v>
                </c:pt>
                <c:pt idx="25">
                  <c:v>4.5568198543932091E-2</c:v>
                </c:pt>
                <c:pt idx="26">
                  <c:v>4.5653337383029013E-2</c:v>
                </c:pt>
                <c:pt idx="27">
                  <c:v>4.5734165749823995E-2</c:v>
                </c:pt>
                <c:pt idx="28">
                  <c:v>4.5811043890250515E-2</c:v>
                </c:pt>
                <c:pt idx="29">
                  <c:v>4.5884288301479143E-2</c:v>
                </c:pt>
                <c:pt idx="30">
                  <c:v>4.595417854969943E-2</c:v>
                </c:pt>
                <c:pt idx="31">
                  <c:v>4.6020962829391887E-2</c:v>
                </c:pt>
                <c:pt idx="32">
                  <c:v>4.6084862527330905E-2</c:v>
                </c:pt>
                <c:pt idx="33">
                  <c:v>4.6146075993812152E-2</c:v>
                </c:pt>
                <c:pt idx="34">
                  <c:v>4.6204781678031194E-2</c:v>
                </c:pt>
                <c:pt idx="35">
                  <c:v>4.6261140750103381E-2</c:v>
                </c:pt>
                <c:pt idx="36">
                  <c:v>4.6315299306000882E-2</c:v>
                </c:pt>
                <c:pt idx="37">
                  <c:v>4.6367390231583774E-2</c:v>
                </c:pt>
                <c:pt idx="38">
                  <c:v>4.6417534786386883E-2</c:v>
                </c:pt>
                <c:pt idx="39">
                  <c:v>4.6465843955765487E-2</c:v>
                </c:pt>
                <c:pt idx="40">
                  <c:v>4.6512419610571648E-2</c:v>
                </c:pt>
                <c:pt idx="41">
                  <c:v>4.6557355506109586E-2</c:v>
                </c:pt>
                <c:pt idx="42">
                  <c:v>4.6600738146240883E-2</c:v>
                </c:pt>
                <c:pt idx="43">
                  <c:v>4.6642647533829969E-2</c:v>
                </c:pt>
                <c:pt idx="44">
                  <c:v>4.6683157824971983E-2</c:v>
                </c:pt>
                <c:pt idx="45">
                  <c:v>4.6722337901428872E-2</c:v>
                </c:pt>
                <c:pt idx="46">
                  <c:v>4.6760251873257247E-2</c:v>
                </c:pt>
                <c:pt idx="47">
                  <c:v>4.6796959521628038E-2</c:v>
                </c:pt>
                <c:pt idx="48">
                  <c:v>4.6832516690215611E-2</c:v>
                </c:pt>
                <c:pt idx="49">
                  <c:v>4.6866975632204301E-2</c:v>
                </c:pt>
                <c:pt idx="50">
                  <c:v>4.6900385318863765E-2</c:v>
                </c:pt>
                <c:pt idx="51">
                  <c:v>4.6932791714736979E-2</c:v>
                </c:pt>
                <c:pt idx="52">
                  <c:v>4.6964238023731786E-2</c:v>
                </c:pt>
                <c:pt idx="53">
                  <c:v>4.6994764909777068E-2</c:v>
                </c:pt>
                <c:pt idx="54">
                  <c:v>4.70244106951795E-2</c:v>
                </c:pt>
                <c:pt idx="55">
                  <c:v>4.705321153937414E-2</c:v>
                </c:pt>
                <c:pt idx="56">
                  <c:v>4.7081201600389429E-2</c:v>
                </c:pt>
                <c:pt idx="57">
                  <c:v>4.7108413181032358E-2</c:v>
                </c:pt>
                <c:pt idx="58">
                  <c:v>4.7134876861531984E-2</c:v>
                </c:pt>
                <c:pt idx="59">
                  <c:v>4.7160621620151784E-2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80-F844-84A3-C172C1D2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99104"/>
        <c:axId val="109799680"/>
      </c:scatterChart>
      <c:valAx>
        <c:axId val="10979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Term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99680"/>
        <c:crosses val="autoZero"/>
        <c:crossBetween val="midCat"/>
      </c:valAx>
      <c:valAx>
        <c:axId val="1097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9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prstDash val="solid"/>
      <a:beve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457201</xdr:colOff>
      <xdr:row>11</xdr:row>
      <xdr:rowOff>9525</xdr:rowOff>
    </xdr:from>
    <xdr:to>
      <xdr:col>18</xdr:col>
      <xdr:colOff>104775</xdr:colOff>
      <xdr:row>37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485775</xdr:colOff>
      <xdr:row>100</xdr:row>
      <xdr:rowOff>71438</xdr:rowOff>
    </xdr:from>
    <xdr:ext cx="3295650" cy="8429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657600" y="19121438"/>
              <a:ext cx="3295650" cy="8429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𝑑𝑟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𝑑𝑓</m:t>
                        </m:r>
                      </m:den>
                    </m:f>
                    <m:r>
                      <a:rPr lang="en-US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1−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𝑘𝑡</m:t>
                            </m:r>
                          </m:sup>
                        </m:sSup>
                      </m:num>
                      <m:den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kt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57600" y="19121438"/>
              <a:ext cx="3295650" cy="8429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𝑑𝑟/𝑑𝑓=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1−𝑒^(−𝑘𝑡)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kt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25</xdr:row>
      <xdr:rowOff>139700</xdr:rowOff>
    </xdr:from>
    <xdr:to>
      <xdr:col>17</xdr:col>
      <xdr:colOff>241300</xdr:colOff>
      <xdr:row>64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C6B102A-B83C-CC44-B66C-057532426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Q166"/>
  <sheetViews>
    <sheetView tabSelected="1" topLeftCell="A136" workbookViewId="0">
      <selection activeCell="B179" sqref="B179"/>
    </sheetView>
  </sheetViews>
  <sheetFormatPr defaultColWidth="8.85546875" defaultRowHeight="15" x14ac:dyDescent="0.25"/>
  <cols>
    <col min="2" max="2" width="12.140625" customWidth="1"/>
    <col min="3" max="3" width="11" bestFit="1" customWidth="1"/>
    <col min="5" max="5" width="10.140625" bestFit="1" customWidth="1"/>
  </cols>
  <sheetData>
    <row r="1" spans="1:11" x14ac:dyDescent="0.2">
      <c r="A1" t="s">
        <v>0</v>
      </c>
      <c r="H1">
        <v>1.2777777777777775</v>
      </c>
      <c r="I1">
        <v>-6.4814814814814659E-2</v>
      </c>
    </row>
    <row r="2" spans="1:11" x14ac:dyDescent="0.2">
      <c r="B2" t="s">
        <v>4</v>
      </c>
    </row>
    <row r="3" spans="1:11" x14ac:dyDescent="0.2">
      <c r="B3" t="s">
        <v>5</v>
      </c>
    </row>
    <row r="5" spans="1:11" x14ac:dyDescent="0.2">
      <c r="A5" t="s">
        <v>1</v>
      </c>
      <c r="J5" t="s">
        <v>29</v>
      </c>
    </row>
    <row r="6" spans="1:11" x14ac:dyDescent="0.2">
      <c r="A6" t="s">
        <v>2</v>
      </c>
      <c r="B6">
        <v>3.5000000000000003E-2</v>
      </c>
      <c r="C6" t="s">
        <v>3</v>
      </c>
      <c r="J6" t="s">
        <v>30</v>
      </c>
      <c r="K6">
        <v>1000000</v>
      </c>
    </row>
    <row r="7" spans="1:11" x14ac:dyDescent="0.2">
      <c r="A7" t="s">
        <v>6</v>
      </c>
      <c r="B7">
        <v>0.6</v>
      </c>
      <c r="C7" t="s">
        <v>7</v>
      </c>
      <c r="J7" t="s">
        <v>31</v>
      </c>
      <c r="K7">
        <v>20</v>
      </c>
    </row>
    <row r="8" spans="1:11" x14ac:dyDescent="0.2">
      <c r="A8" t="s">
        <v>8</v>
      </c>
      <c r="B8">
        <v>0.04</v>
      </c>
      <c r="C8" t="s">
        <v>9</v>
      </c>
    </row>
    <row r="9" spans="1:11" x14ac:dyDescent="0.2">
      <c r="A9" t="s">
        <v>10</v>
      </c>
      <c r="B9">
        <v>6.0000000000000001E-3</v>
      </c>
      <c r="C9" t="s">
        <v>11</v>
      </c>
    </row>
    <row r="11" spans="1:11" x14ac:dyDescent="0.2">
      <c r="A11" t="s">
        <v>12</v>
      </c>
      <c r="D11">
        <v>0.03</v>
      </c>
    </row>
    <row r="13" spans="1:11" x14ac:dyDescent="0.2">
      <c r="A13" t="s">
        <v>13</v>
      </c>
    </row>
    <row r="14" spans="1:11" x14ac:dyDescent="0.2">
      <c r="A14" t="s">
        <v>14</v>
      </c>
      <c r="B14" t="s">
        <v>15</v>
      </c>
    </row>
    <row r="15" spans="1:11" x14ac:dyDescent="0.2">
      <c r="A15">
        <v>0.5</v>
      </c>
      <c r="B15">
        <f>vasYield($D$11,$B$7,$B$6,$B$8,$B$9,A15)</f>
        <v>3.1987350861371652E-2</v>
      </c>
    </row>
    <row r="16" spans="1:11" x14ac:dyDescent="0.2">
      <c r="A16">
        <v>1</v>
      </c>
      <c r="B16">
        <f t="shared" ref="B16:B73" si="0">vasYield($D$11,$B$7,$B$6,$B$8,$B$9,A16)</f>
        <v>3.3546119916306391E-2</v>
      </c>
    </row>
    <row r="17" spans="1:2" x14ac:dyDescent="0.2">
      <c r="A17">
        <v>1.5</v>
      </c>
      <c r="B17">
        <f t="shared" si="0"/>
        <v>3.4787297105873187E-2</v>
      </c>
    </row>
    <row r="18" spans="1:2" x14ac:dyDescent="0.2">
      <c r="A18">
        <v>2</v>
      </c>
      <c r="B18">
        <f t="shared" si="0"/>
        <v>3.5788947191162351E-2</v>
      </c>
    </row>
    <row r="19" spans="1:2" x14ac:dyDescent="0.2">
      <c r="A19">
        <v>2.5</v>
      </c>
      <c r="B19">
        <f t="shared" si="0"/>
        <v>3.6607054510946632E-2</v>
      </c>
    </row>
    <row r="20" spans="1:2" x14ac:dyDescent="0.2">
      <c r="A20">
        <v>3</v>
      </c>
      <c r="B20">
        <f t="shared" si="0"/>
        <v>3.7282508123797763E-2</v>
      </c>
    </row>
    <row r="21" spans="1:2" x14ac:dyDescent="0.2">
      <c r="A21">
        <v>3.5</v>
      </c>
      <c r="B21">
        <f t="shared" si="0"/>
        <v>3.7845678119166039E-2</v>
      </c>
    </row>
    <row r="22" spans="1:2" x14ac:dyDescent="0.2">
      <c r="A22">
        <v>4</v>
      </c>
      <c r="B22">
        <f t="shared" si="0"/>
        <v>3.8319467733008539E-2</v>
      </c>
    </row>
    <row r="23" spans="1:2" x14ac:dyDescent="0.2">
      <c r="A23">
        <v>4.5</v>
      </c>
      <c r="B23">
        <f t="shared" si="0"/>
        <v>3.8721386399987755E-2</v>
      </c>
    </row>
    <row r="24" spans="1:2" x14ac:dyDescent="0.2">
      <c r="A24">
        <v>5</v>
      </c>
      <c r="B24">
        <f t="shared" si="0"/>
        <v>3.9064983667285696E-2</v>
      </c>
    </row>
    <row r="25" spans="1:2" x14ac:dyDescent="0.2">
      <c r="A25">
        <v>5.5</v>
      </c>
      <c r="B25">
        <f t="shared" si="0"/>
        <v>3.9360858740184961E-2</v>
      </c>
    </row>
    <row r="26" spans="1:2" x14ac:dyDescent="0.2">
      <c r="A26">
        <v>6</v>
      </c>
      <c r="B26">
        <f t="shared" si="0"/>
        <v>3.9617383317610395E-2</v>
      </c>
    </row>
    <row r="27" spans="1:2" x14ac:dyDescent="0.2">
      <c r="A27">
        <v>6.5</v>
      </c>
      <c r="B27">
        <f t="shared" si="0"/>
        <v>3.9841227320146479E-2</v>
      </c>
    </row>
    <row r="28" spans="1:2" x14ac:dyDescent="0.2">
      <c r="A28">
        <v>7</v>
      </c>
      <c r="B28">
        <f t="shared" si="0"/>
        <v>4.0037746784952047E-2</v>
      </c>
    </row>
    <row r="29" spans="1:2" x14ac:dyDescent="0.2">
      <c r="A29">
        <v>7.5</v>
      </c>
      <c r="B29">
        <f t="shared" si="0"/>
        <v>4.0211273796769732E-2</v>
      </c>
    </row>
    <row r="30" spans="1:2" x14ac:dyDescent="0.2">
      <c r="A30">
        <v>8</v>
      </c>
      <c r="B30">
        <f t="shared" si="0"/>
        <v>4.0365335723542173E-2</v>
      </c>
    </row>
    <row r="31" spans="1:2" x14ac:dyDescent="0.2">
      <c r="A31">
        <v>8.5</v>
      </c>
      <c r="B31">
        <f t="shared" si="0"/>
        <v>4.0502822715183247E-2</v>
      </c>
    </row>
    <row r="32" spans="1:2" x14ac:dyDescent="0.2">
      <c r="A32">
        <v>9</v>
      </c>
      <c r="B32">
        <f t="shared" si="0"/>
        <v>4.0626116855649846E-2</v>
      </c>
    </row>
    <row r="33" spans="1:2" x14ac:dyDescent="0.2">
      <c r="A33">
        <v>9.5</v>
      </c>
      <c r="B33">
        <f t="shared" si="0"/>
        <v>4.0737192566731154E-2</v>
      </c>
    </row>
    <row r="34" spans="1:2" x14ac:dyDescent="0.2">
      <c r="A34">
        <v>10</v>
      </c>
      <c r="B34">
        <f t="shared" si="0"/>
        <v>4.0837695238868647E-2</v>
      </c>
    </row>
    <row r="35" spans="1:2" x14ac:dyDescent="0.2">
      <c r="A35">
        <v>10.5</v>
      </c>
      <c r="B35">
        <f t="shared" si="0"/>
        <v>4.0929003221763148E-2</v>
      </c>
    </row>
    <row r="36" spans="1:2" x14ac:dyDescent="0.2">
      <c r="A36">
        <v>11</v>
      </c>
      <c r="B36">
        <f t="shared" si="0"/>
        <v>4.1012276994437366E-2</v>
      </c>
    </row>
    <row r="37" spans="1:2" x14ac:dyDescent="0.2">
      <c r="A37">
        <v>11.5</v>
      </c>
      <c r="B37">
        <f t="shared" si="0"/>
        <v>4.1088498386023749E-2</v>
      </c>
    </row>
    <row r="38" spans="1:2" x14ac:dyDescent="0.2">
      <c r="A38">
        <v>12</v>
      </c>
      <c r="B38">
        <f t="shared" si="0"/>
        <v>4.1158502025087959E-2</v>
      </c>
    </row>
    <row r="39" spans="1:2" x14ac:dyDescent="0.2">
      <c r="A39">
        <v>12.5</v>
      </c>
      <c r="B39">
        <f t="shared" si="0"/>
        <v>4.122300068258055E-2</v>
      </c>
    </row>
    <row r="40" spans="1:2" x14ac:dyDescent="0.2">
      <c r="A40">
        <v>13</v>
      </c>
      <c r="B40">
        <f t="shared" si="0"/>
        <v>4.1282605790624372E-2</v>
      </c>
    </row>
    <row r="41" spans="1:2" x14ac:dyDescent="0.2">
      <c r="A41">
        <v>13.5</v>
      </c>
      <c r="B41">
        <f t="shared" si="0"/>
        <v>4.1337844130857032E-2</v>
      </c>
    </row>
    <row r="42" spans="1:2" x14ac:dyDescent="0.2">
      <c r="A42">
        <v>14</v>
      </c>
      <c r="B42">
        <f t="shared" si="0"/>
        <v>4.1389171466950404E-2</v>
      </c>
    </row>
    <row r="43" spans="1:2" x14ac:dyDescent="0.2">
      <c r="A43">
        <v>14.5</v>
      </c>
      <c r="B43">
        <f t="shared" si="0"/>
        <v>4.1436983728346775E-2</v>
      </c>
    </row>
    <row r="44" spans="1:2" x14ac:dyDescent="0.2">
      <c r="A44">
        <v>15</v>
      </c>
      <c r="B44">
        <f t="shared" si="0"/>
        <v>4.1481626223255415E-2</v>
      </c>
    </row>
    <row r="45" spans="1:2" x14ac:dyDescent="0.2">
      <c r="A45">
        <v>15.5</v>
      </c>
      <c r="B45">
        <f t="shared" si="0"/>
        <v>4.1523401259086913E-2</v>
      </c>
    </row>
    <row r="46" spans="1:2" x14ac:dyDescent="0.2">
      <c r="A46">
        <v>16</v>
      </c>
      <c r="B46">
        <f t="shared" si="0"/>
        <v>4.1562574470785173E-2</v>
      </c>
    </row>
    <row r="47" spans="1:2" x14ac:dyDescent="0.2">
      <c r="A47">
        <v>16.5</v>
      </c>
      <c r="B47">
        <f t="shared" si="0"/>
        <v>4.1599380096744902E-2</v>
      </c>
    </row>
    <row r="48" spans="1:2" x14ac:dyDescent="0.2">
      <c r="A48">
        <v>17</v>
      </c>
      <c r="B48">
        <f t="shared" si="0"/>
        <v>4.1634025394271149E-2</v>
      </c>
    </row>
    <row r="49" spans="1:2" x14ac:dyDescent="0.2">
      <c r="A49">
        <v>17.5</v>
      </c>
      <c r="B49">
        <f t="shared" si="0"/>
        <v>4.166669434889176E-2</v>
      </c>
    </row>
    <row r="50" spans="1:2" x14ac:dyDescent="0.2">
      <c r="A50">
        <v>18</v>
      </c>
      <c r="B50">
        <f t="shared" si="0"/>
        <v>4.1697550802026605E-2</v>
      </c>
    </row>
    <row r="51" spans="1:2" x14ac:dyDescent="0.2">
      <c r="A51">
        <v>18.5</v>
      </c>
      <c r="B51">
        <f t="shared" si="0"/>
        <v>4.1726741097828299E-2</v>
      </c>
    </row>
    <row r="52" spans="1:2" x14ac:dyDescent="0.2">
      <c r="A52">
        <v>19</v>
      </c>
      <c r="B52">
        <f t="shared" si="0"/>
        <v>4.175439633111417E-2</v>
      </c>
    </row>
    <row r="53" spans="1:2" x14ac:dyDescent="0.2">
      <c r="A53">
        <v>19.5</v>
      </c>
      <c r="B53">
        <f t="shared" si="0"/>
        <v>4.178063426318622E-2</v>
      </c>
    </row>
    <row r="54" spans="1:2" x14ac:dyDescent="0.2">
      <c r="A54">
        <v>20</v>
      </c>
      <c r="B54">
        <f t="shared" si="0"/>
        <v>4.1805560960190294E-2</v>
      </c>
    </row>
    <row r="55" spans="1:2" x14ac:dyDescent="0.2">
      <c r="A55">
        <v>20.5</v>
      </c>
      <c r="B55">
        <f t="shared" si="0"/>
        <v>4.1829272198879233E-2</v>
      </c>
    </row>
    <row r="56" spans="1:2" x14ac:dyDescent="0.2">
      <c r="A56">
        <v>21</v>
      </c>
      <c r="B56">
        <f t="shared" si="0"/>
        <v>4.1851854676733351E-2</v>
      </c>
    </row>
    <row r="57" spans="1:2" x14ac:dyDescent="0.2">
      <c r="A57">
        <v>21.5</v>
      </c>
      <c r="B57">
        <f t="shared" si="0"/>
        <v>4.1873387056975395E-2</v>
      </c>
    </row>
    <row r="58" spans="1:2" x14ac:dyDescent="0.2">
      <c r="A58">
        <v>22</v>
      </c>
      <c r="B58">
        <f t="shared" si="0"/>
        <v>4.1893940873797546E-2</v>
      </c>
    </row>
    <row r="59" spans="1:2" x14ac:dyDescent="0.2">
      <c r="A59">
        <v>22.5</v>
      </c>
      <c r="B59">
        <f t="shared" si="0"/>
        <v>4.1913581318857057E-2</v>
      </c>
    </row>
    <row r="60" spans="1:2" x14ac:dyDescent="0.2">
      <c r="A60">
        <v>23</v>
      </c>
      <c r="B60">
        <f t="shared" si="0"/>
        <v>4.1932367926610314E-2</v>
      </c>
    </row>
    <row r="61" spans="1:2" x14ac:dyDescent="0.2">
      <c r="A61">
        <v>23.5</v>
      </c>
      <c r="B61">
        <f t="shared" si="0"/>
        <v>4.1950355173190262E-2</v>
      </c>
    </row>
    <row r="62" spans="1:2" x14ac:dyDescent="0.2">
      <c r="A62">
        <v>24</v>
      </c>
      <c r="B62">
        <f t="shared" si="0"/>
        <v>4.1967593001173524E-2</v>
      </c>
    </row>
    <row r="63" spans="1:2" x14ac:dyDescent="0.2">
      <c r="A63">
        <v>24.5</v>
      </c>
      <c r="B63">
        <f t="shared" si="0"/>
        <v>4.1984127280633957E-2</v>
      </c>
    </row>
    <row r="64" spans="1:2" x14ac:dyDescent="0.2">
      <c r="A64">
        <v>25</v>
      </c>
      <c r="B64">
        <f t="shared" si="0"/>
        <v>4.2000000215264614E-2</v>
      </c>
    </row>
    <row r="65" spans="1:61" x14ac:dyDescent="0.2">
      <c r="A65">
        <v>25.5</v>
      </c>
      <c r="B65">
        <f t="shared" si="0"/>
        <v>4.2015250701007353E-2</v>
      </c>
    </row>
    <row r="66" spans="1:61" x14ac:dyDescent="0.2">
      <c r="A66">
        <v>26</v>
      </c>
      <c r="B66">
        <f t="shared" si="0"/>
        <v>4.2029914643510413E-2</v>
      </c>
    </row>
    <row r="67" spans="1:61" x14ac:dyDescent="0.2">
      <c r="A67">
        <v>26.5</v>
      </c>
      <c r="B67">
        <f t="shared" si="0"/>
        <v>4.2044025239798798E-2</v>
      </c>
    </row>
    <row r="68" spans="1:61" x14ac:dyDescent="0.2">
      <c r="A68">
        <v>27</v>
      </c>
      <c r="B68">
        <f t="shared" si="0"/>
        <v>4.2057613228758034E-2</v>
      </c>
    </row>
    <row r="69" spans="1:61" x14ac:dyDescent="0.2">
      <c r="A69">
        <v>27.5</v>
      </c>
      <c r="B69">
        <f t="shared" si="0"/>
        <v>4.2070707114372552E-2</v>
      </c>
    </row>
    <row r="70" spans="1:61" x14ac:dyDescent="0.2">
      <c r="A70">
        <v>28</v>
      </c>
      <c r="B70">
        <f t="shared" si="0"/>
        <v>4.2083333365103878E-2</v>
      </c>
    </row>
    <row r="71" spans="1:61" x14ac:dyDescent="0.2">
      <c r="A71">
        <v>28.5</v>
      </c>
      <c r="B71">
        <f t="shared" si="0"/>
        <v>4.2095516592324064E-2</v>
      </c>
    </row>
    <row r="72" spans="1:61" x14ac:dyDescent="0.2">
      <c r="A72">
        <v>29</v>
      </c>
      <c r="B72">
        <f t="shared" si="0"/>
        <v>4.2107279710321389E-2</v>
      </c>
    </row>
    <row r="73" spans="1:61" x14ac:dyDescent="0.2">
      <c r="A73">
        <v>29.5</v>
      </c>
      <c r="B73">
        <f t="shared" si="0"/>
        <v>4.2118644080056757E-2</v>
      </c>
    </row>
    <row r="74" spans="1:61" x14ac:dyDescent="0.2">
      <c r="A74">
        <v>30</v>
      </c>
      <c r="B74">
        <f>vasYield($D$11,$B$7,$B$6,$B$8,$B$9,A74)</f>
        <v>4.2129629638560796E-2</v>
      </c>
    </row>
    <row r="77" spans="1:61" x14ac:dyDescent="0.2">
      <c r="A77" t="s">
        <v>16</v>
      </c>
    </row>
    <row r="78" spans="1:61" x14ac:dyDescent="0.2">
      <c r="A78" t="s">
        <v>17</v>
      </c>
      <c r="C78">
        <v>4.2500000000000003E-2</v>
      </c>
      <c r="E78">
        <v>30</v>
      </c>
      <c r="F78" t="s">
        <v>60</v>
      </c>
    </row>
    <row r="80" spans="1:61" x14ac:dyDescent="0.2">
      <c r="A80" t="s">
        <v>18</v>
      </c>
      <c r="B80">
        <v>0.5</v>
      </c>
      <c r="C80">
        <v>1</v>
      </c>
      <c r="D80">
        <v>1.5</v>
      </c>
      <c r="E80">
        <v>2</v>
      </c>
      <c r="F80">
        <v>2.5</v>
      </c>
      <c r="G80">
        <v>3</v>
      </c>
      <c r="H80">
        <v>3.5</v>
      </c>
      <c r="I80">
        <v>4</v>
      </c>
      <c r="J80">
        <v>4.5</v>
      </c>
      <c r="K80">
        <v>5</v>
      </c>
      <c r="L80">
        <v>5.5</v>
      </c>
      <c r="M80">
        <v>6</v>
      </c>
      <c r="N80">
        <v>6.5</v>
      </c>
      <c r="O80">
        <v>7</v>
      </c>
      <c r="P80">
        <v>7.5</v>
      </c>
      <c r="Q80">
        <v>8</v>
      </c>
      <c r="R80">
        <v>8.5</v>
      </c>
      <c r="S80">
        <v>9</v>
      </c>
      <c r="T80">
        <v>9.5</v>
      </c>
      <c r="U80">
        <v>10</v>
      </c>
      <c r="V80">
        <v>10.5</v>
      </c>
      <c r="W80">
        <v>11</v>
      </c>
      <c r="X80">
        <v>11.5</v>
      </c>
      <c r="Y80">
        <v>12</v>
      </c>
      <c r="Z80">
        <v>12.5</v>
      </c>
      <c r="AA80">
        <v>13</v>
      </c>
      <c r="AB80">
        <v>13.5</v>
      </c>
      <c r="AC80">
        <v>14</v>
      </c>
      <c r="AD80">
        <v>14.5</v>
      </c>
      <c r="AE80">
        <v>15</v>
      </c>
      <c r="AF80">
        <v>15.5</v>
      </c>
      <c r="AG80">
        <v>16</v>
      </c>
      <c r="AH80">
        <v>16.5</v>
      </c>
      <c r="AI80">
        <v>17</v>
      </c>
      <c r="AJ80">
        <v>17.5</v>
      </c>
      <c r="AK80">
        <v>18</v>
      </c>
      <c r="AL80">
        <v>18.5</v>
      </c>
      <c r="AM80">
        <v>19</v>
      </c>
      <c r="AN80">
        <v>19.5</v>
      </c>
      <c r="AO80">
        <v>20</v>
      </c>
      <c r="AP80">
        <v>20.5</v>
      </c>
      <c r="AQ80">
        <v>21</v>
      </c>
      <c r="AR80">
        <v>21.5</v>
      </c>
      <c r="AS80">
        <v>22</v>
      </c>
      <c r="AT80">
        <v>22.5</v>
      </c>
      <c r="AU80">
        <v>23</v>
      </c>
      <c r="AV80">
        <v>23.5</v>
      </c>
      <c r="AW80">
        <v>24</v>
      </c>
      <c r="AX80">
        <v>24.5</v>
      </c>
      <c r="AY80">
        <v>25</v>
      </c>
      <c r="AZ80">
        <v>25.5</v>
      </c>
      <c r="BA80">
        <v>26</v>
      </c>
      <c r="BB80">
        <v>26.5</v>
      </c>
      <c r="BC80">
        <v>27</v>
      </c>
      <c r="BD80">
        <v>27.5</v>
      </c>
      <c r="BE80">
        <v>28</v>
      </c>
      <c r="BF80">
        <v>28.5</v>
      </c>
      <c r="BG80">
        <v>29</v>
      </c>
      <c r="BH80">
        <v>29.5</v>
      </c>
      <c r="BI80">
        <v>30</v>
      </c>
    </row>
    <row r="81" spans="1:62" x14ac:dyDescent="0.2">
      <c r="A81" t="s">
        <v>19</v>
      </c>
      <c r="B81">
        <f>50*$C$78</f>
        <v>2.125</v>
      </c>
      <c r="C81">
        <f t="shared" ref="C81:BH81" si="1">50*$C$78</f>
        <v>2.125</v>
      </c>
      <c r="D81">
        <f t="shared" si="1"/>
        <v>2.125</v>
      </c>
      <c r="E81">
        <f t="shared" si="1"/>
        <v>2.125</v>
      </c>
      <c r="F81">
        <f t="shared" si="1"/>
        <v>2.125</v>
      </c>
      <c r="G81">
        <f t="shared" si="1"/>
        <v>2.125</v>
      </c>
      <c r="H81">
        <f t="shared" si="1"/>
        <v>2.125</v>
      </c>
      <c r="I81">
        <f t="shared" si="1"/>
        <v>2.125</v>
      </c>
      <c r="J81">
        <f t="shared" si="1"/>
        <v>2.125</v>
      </c>
      <c r="K81">
        <f t="shared" si="1"/>
        <v>2.125</v>
      </c>
      <c r="L81">
        <f t="shared" si="1"/>
        <v>2.125</v>
      </c>
      <c r="M81">
        <f t="shared" si="1"/>
        <v>2.125</v>
      </c>
      <c r="N81">
        <f t="shared" si="1"/>
        <v>2.125</v>
      </c>
      <c r="O81">
        <f t="shared" si="1"/>
        <v>2.125</v>
      </c>
      <c r="P81">
        <f t="shared" si="1"/>
        <v>2.125</v>
      </c>
      <c r="Q81">
        <f t="shared" si="1"/>
        <v>2.125</v>
      </c>
      <c r="R81">
        <f t="shared" si="1"/>
        <v>2.125</v>
      </c>
      <c r="S81">
        <f t="shared" si="1"/>
        <v>2.125</v>
      </c>
      <c r="T81">
        <f t="shared" si="1"/>
        <v>2.125</v>
      </c>
      <c r="U81">
        <f t="shared" si="1"/>
        <v>2.125</v>
      </c>
      <c r="V81">
        <f t="shared" si="1"/>
        <v>2.125</v>
      </c>
      <c r="W81">
        <f t="shared" si="1"/>
        <v>2.125</v>
      </c>
      <c r="X81">
        <f t="shared" si="1"/>
        <v>2.125</v>
      </c>
      <c r="Y81">
        <f t="shared" si="1"/>
        <v>2.125</v>
      </c>
      <c r="Z81">
        <f t="shared" si="1"/>
        <v>2.125</v>
      </c>
      <c r="AA81">
        <f t="shared" si="1"/>
        <v>2.125</v>
      </c>
      <c r="AB81">
        <f t="shared" si="1"/>
        <v>2.125</v>
      </c>
      <c r="AC81">
        <f t="shared" si="1"/>
        <v>2.125</v>
      </c>
      <c r="AD81">
        <f t="shared" si="1"/>
        <v>2.125</v>
      </c>
      <c r="AE81">
        <f t="shared" si="1"/>
        <v>2.125</v>
      </c>
      <c r="AF81">
        <f t="shared" si="1"/>
        <v>2.125</v>
      </c>
      <c r="AG81">
        <f t="shared" si="1"/>
        <v>2.125</v>
      </c>
      <c r="AH81">
        <f t="shared" si="1"/>
        <v>2.125</v>
      </c>
      <c r="AI81">
        <f t="shared" si="1"/>
        <v>2.125</v>
      </c>
      <c r="AJ81">
        <f t="shared" si="1"/>
        <v>2.125</v>
      </c>
      <c r="AK81">
        <f t="shared" si="1"/>
        <v>2.125</v>
      </c>
      <c r="AL81">
        <f t="shared" si="1"/>
        <v>2.125</v>
      </c>
      <c r="AM81">
        <f t="shared" si="1"/>
        <v>2.125</v>
      </c>
      <c r="AN81">
        <f t="shared" si="1"/>
        <v>2.125</v>
      </c>
      <c r="AO81">
        <f t="shared" si="1"/>
        <v>2.125</v>
      </c>
      <c r="AP81">
        <f t="shared" si="1"/>
        <v>2.125</v>
      </c>
      <c r="AQ81">
        <f t="shared" si="1"/>
        <v>2.125</v>
      </c>
      <c r="AR81">
        <f t="shared" si="1"/>
        <v>2.125</v>
      </c>
      <c r="AS81">
        <f t="shared" si="1"/>
        <v>2.125</v>
      </c>
      <c r="AT81">
        <f t="shared" si="1"/>
        <v>2.125</v>
      </c>
      <c r="AU81">
        <f t="shared" si="1"/>
        <v>2.125</v>
      </c>
      <c r="AV81">
        <f t="shared" si="1"/>
        <v>2.125</v>
      </c>
      <c r="AW81">
        <f t="shared" si="1"/>
        <v>2.125</v>
      </c>
      <c r="AX81">
        <f t="shared" si="1"/>
        <v>2.125</v>
      </c>
      <c r="AY81">
        <f t="shared" si="1"/>
        <v>2.125</v>
      </c>
      <c r="AZ81">
        <f t="shared" si="1"/>
        <v>2.125</v>
      </c>
      <c r="BA81">
        <f t="shared" si="1"/>
        <v>2.125</v>
      </c>
      <c r="BB81">
        <f t="shared" si="1"/>
        <v>2.125</v>
      </c>
      <c r="BC81">
        <f t="shared" si="1"/>
        <v>2.125</v>
      </c>
      <c r="BD81">
        <f t="shared" si="1"/>
        <v>2.125</v>
      </c>
      <c r="BE81">
        <f t="shared" si="1"/>
        <v>2.125</v>
      </c>
      <c r="BF81">
        <f t="shared" si="1"/>
        <v>2.125</v>
      </c>
      <c r="BG81">
        <f t="shared" si="1"/>
        <v>2.125</v>
      </c>
      <c r="BH81">
        <f t="shared" si="1"/>
        <v>2.125</v>
      </c>
      <c r="BI81">
        <f>100+50*$C$78</f>
        <v>102.125</v>
      </c>
    </row>
    <row r="82" spans="1:62" x14ac:dyDescent="0.2">
      <c r="A82" t="s">
        <v>23</v>
      </c>
      <c r="B82">
        <f>vasYield($D$11,$B$7,$B$6,$B$8,$B$9,B80)</f>
        <v>3.1987350861371652E-2</v>
      </c>
      <c r="C82">
        <f t="shared" ref="C82:BI82" si="2">vasYield($D$11,$B$7,$B$6,$B$8,$B$9,C80)</f>
        <v>3.3546119916306391E-2</v>
      </c>
      <c r="D82">
        <f t="shared" si="2"/>
        <v>3.4787297105873187E-2</v>
      </c>
      <c r="E82">
        <f t="shared" si="2"/>
        <v>3.5788947191162351E-2</v>
      </c>
      <c r="F82">
        <f t="shared" si="2"/>
        <v>3.6607054510946632E-2</v>
      </c>
      <c r="G82">
        <f t="shared" si="2"/>
        <v>3.7282508123797763E-2</v>
      </c>
      <c r="H82">
        <f t="shared" si="2"/>
        <v>3.7845678119166039E-2</v>
      </c>
      <c r="I82">
        <f t="shared" si="2"/>
        <v>3.8319467733008539E-2</v>
      </c>
      <c r="J82">
        <f t="shared" si="2"/>
        <v>3.8721386399987755E-2</v>
      </c>
      <c r="K82">
        <f t="shared" si="2"/>
        <v>3.9064983667285696E-2</v>
      </c>
      <c r="L82">
        <f t="shared" si="2"/>
        <v>3.9360858740184961E-2</v>
      </c>
      <c r="M82">
        <f t="shared" si="2"/>
        <v>3.9617383317610395E-2</v>
      </c>
      <c r="N82">
        <f t="shared" si="2"/>
        <v>3.9841227320146479E-2</v>
      </c>
      <c r="O82">
        <f t="shared" si="2"/>
        <v>4.0037746784952047E-2</v>
      </c>
      <c r="P82">
        <f t="shared" si="2"/>
        <v>4.0211273796769732E-2</v>
      </c>
      <c r="Q82">
        <f t="shared" si="2"/>
        <v>4.0365335723542173E-2</v>
      </c>
      <c r="R82">
        <f t="shared" si="2"/>
        <v>4.0502822715183247E-2</v>
      </c>
      <c r="S82">
        <f t="shared" si="2"/>
        <v>4.0626116855649846E-2</v>
      </c>
      <c r="T82">
        <f t="shared" si="2"/>
        <v>4.0737192566731154E-2</v>
      </c>
      <c r="U82">
        <f t="shared" si="2"/>
        <v>4.0837695238868647E-2</v>
      </c>
      <c r="V82">
        <f t="shared" si="2"/>
        <v>4.0929003221763148E-2</v>
      </c>
      <c r="W82">
        <f t="shared" si="2"/>
        <v>4.1012276994437366E-2</v>
      </c>
      <c r="X82">
        <f t="shared" si="2"/>
        <v>4.1088498386023749E-2</v>
      </c>
      <c r="Y82">
        <f t="shared" si="2"/>
        <v>4.1158502025087959E-2</v>
      </c>
      <c r="Z82">
        <f t="shared" si="2"/>
        <v>4.122300068258055E-2</v>
      </c>
      <c r="AA82">
        <f t="shared" si="2"/>
        <v>4.1282605790624372E-2</v>
      </c>
      <c r="AB82">
        <f t="shared" si="2"/>
        <v>4.1337844130857032E-2</v>
      </c>
      <c r="AC82">
        <f t="shared" si="2"/>
        <v>4.1389171466950404E-2</v>
      </c>
      <c r="AD82">
        <f t="shared" si="2"/>
        <v>4.1436983728346775E-2</v>
      </c>
      <c r="AE82">
        <f t="shared" si="2"/>
        <v>4.1481626223255415E-2</v>
      </c>
      <c r="AF82">
        <f t="shared" si="2"/>
        <v>4.1523401259086913E-2</v>
      </c>
      <c r="AG82">
        <f t="shared" si="2"/>
        <v>4.1562574470785173E-2</v>
      </c>
      <c r="AH82">
        <f t="shared" si="2"/>
        <v>4.1599380096744902E-2</v>
      </c>
      <c r="AI82">
        <f t="shared" si="2"/>
        <v>4.1634025394271149E-2</v>
      </c>
      <c r="AJ82">
        <f t="shared" si="2"/>
        <v>4.166669434889176E-2</v>
      </c>
      <c r="AK82">
        <f t="shared" si="2"/>
        <v>4.1697550802026605E-2</v>
      </c>
      <c r="AL82">
        <f t="shared" si="2"/>
        <v>4.1726741097828299E-2</v>
      </c>
      <c r="AM82">
        <f t="shared" si="2"/>
        <v>4.175439633111417E-2</v>
      </c>
      <c r="AN82">
        <f t="shared" si="2"/>
        <v>4.178063426318622E-2</v>
      </c>
      <c r="AO82">
        <f t="shared" si="2"/>
        <v>4.1805560960190294E-2</v>
      </c>
      <c r="AP82">
        <f t="shared" si="2"/>
        <v>4.1829272198879233E-2</v>
      </c>
      <c r="AQ82">
        <f t="shared" si="2"/>
        <v>4.1851854676733351E-2</v>
      </c>
      <c r="AR82">
        <f t="shared" si="2"/>
        <v>4.1873387056975395E-2</v>
      </c>
      <c r="AS82">
        <f t="shared" si="2"/>
        <v>4.1893940873797546E-2</v>
      </c>
      <c r="AT82">
        <f t="shared" si="2"/>
        <v>4.1913581318857057E-2</v>
      </c>
      <c r="AU82">
        <f t="shared" si="2"/>
        <v>4.1932367926610314E-2</v>
      </c>
      <c r="AV82">
        <f t="shared" si="2"/>
        <v>4.1950355173190262E-2</v>
      </c>
      <c r="AW82">
        <f t="shared" si="2"/>
        <v>4.1967593001173524E-2</v>
      </c>
      <c r="AX82">
        <f t="shared" si="2"/>
        <v>4.1984127280633957E-2</v>
      </c>
      <c r="AY82">
        <f t="shared" si="2"/>
        <v>4.2000000215264614E-2</v>
      </c>
      <c r="AZ82">
        <f t="shared" si="2"/>
        <v>4.2015250701007353E-2</v>
      </c>
      <c r="BA82">
        <f t="shared" si="2"/>
        <v>4.2029914643510413E-2</v>
      </c>
      <c r="BB82">
        <f t="shared" si="2"/>
        <v>4.2044025239798798E-2</v>
      </c>
      <c r="BC82">
        <f t="shared" si="2"/>
        <v>4.2057613228758034E-2</v>
      </c>
      <c r="BD82">
        <f t="shared" si="2"/>
        <v>4.2070707114372552E-2</v>
      </c>
      <c r="BE82">
        <f t="shared" si="2"/>
        <v>4.2083333365103878E-2</v>
      </c>
      <c r="BF82">
        <f t="shared" si="2"/>
        <v>4.2095516592324064E-2</v>
      </c>
      <c r="BG82">
        <f t="shared" si="2"/>
        <v>4.2107279710321389E-2</v>
      </c>
      <c r="BH82">
        <f t="shared" si="2"/>
        <v>4.2118644080056757E-2</v>
      </c>
      <c r="BI82">
        <f t="shared" si="2"/>
        <v>4.2129629638560796E-2</v>
      </c>
      <c r="BJ82" t="s">
        <v>22</v>
      </c>
    </row>
    <row r="83" spans="1:62" x14ac:dyDescent="0.2">
      <c r="A83" t="s">
        <v>20</v>
      </c>
      <c r="B83">
        <f>EXP(-B80*B82)</f>
        <v>0.98413354425641741</v>
      </c>
      <c r="C83">
        <f t="shared" ref="C83:BI83" si="3">EXP(-C80*C82)</f>
        <v>0.96701031176830288</v>
      </c>
      <c r="D83">
        <f t="shared" si="3"/>
        <v>0.94915710544585974</v>
      </c>
      <c r="E83">
        <f t="shared" si="3"/>
        <v>0.93092376103922481</v>
      </c>
      <c r="F83">
        <f t="shared" si="3"/>
        <v>0.91254522210944544</v>
      </c>
      <c r="G83">
        <f t="shared" si="3"/>
        <v>0.89418058785378585</v>
      </c>
      <c r="H83">
        <f t="shared" si="3"/>
        <v>0.8759380818030913</v>
      </c>
      <c r="I83">
        <f t="shared" si="3"/>
        <v>0.85789130563178495</v>
      </c>
      <c r="J83">
        <f t="shared" si="3"/>
        <v>0.84009000943175427</v>
      </c>
      <c r="K83">
        <f t="shared" si="3"/>
        <v>0.82256734741718285</v>
      </c>
      <c r="L83">
        <f t="shared" si="3"/>
        <v>0.80534483802459167</v>
      </c>
      <c r="M83">
        <f t="shared" si="3"/>
        <v>0.78843579716692935</v>
      </c>
      <c r="N83">
        <f t="shared" si="3"/>
        <v>0.77184773907970972</v>
      </c>
      <c r="O83">
        <f t="shared" si="3"/>
        <v>0.75558406899185171</v>
      </c>
      <c r="P83">
        <f t="shared" si="3"/>
        <v>0.73964528413098318</v>
      </c>
      <c r="Q83">
        <f t="shared" si="3"/>
        <v>0.72402982999955812</v>
      </c>
      <c r="R83">
        <f t="shared" si="3"/>
        <v>0.70873471303768099</v>
      </c>
      <c r="S83">
        <f t="shared" si="3"/>
        <v>0.69375594006600194</v>
      </c>
      <c r="T83">
        <f t="shared" si="3"/>
        <v>0.67908883397541131</v>
      </c>
      <c r="U83">
        <f t="shared" si="3"/>
        <v>0.66472826068412427</v>
      </c>
      <c r="V83">
        <f t="shared" si="3"/>
        <v>0.65066879229969021</v>
      </c>
      <c r="W83">
        <f t="shared" si="3"/>
        <v>0.63690482432305051</v>
      </c>
      <c r="X83">
        <f t="shared" si="3"/>
        <v>0.62343065969660061</v>
      </c>
      <c r="Y83">
        <f t="shared" si="3"/>
        <v>0.6102405689081164</v>
      </c>
      <c r="Z83">
        <f t="shared" si="3"/>
        <v>0.59732883279193461</v>
      </c>
      <c r="AA83">
        <f t="shared" si="3"/>
        <v>0.58468977282248913</v>
      </c>
      <c r="AB83">
        <f t="shared" si="3"/>
        <v>0.57231777236598047</v>
      </c>
      <c r="AC83">
        <f t="shared" si="3"/>
        <v>0.56020729139711567</v>
      </c>
      <c r="AD83">
        <f t="shared" si="3"/>
        <v>0.54835287649530506</v>
      </c>
      <c r="AE83">
        <f t="shared" si="3"/>
        <v>0.53674916743398826</v>
      </c>
      <c r="AF83">
        <f t="shared" si="3"/>
        <v>0.5253909013144672</v>
      </c>
      <c r="AG83">
        <f t="shared" si="3"/>
        <v>0.5142729149333426</v>
      </c>
      <c r="AH83">
        <f t="shared" si="3"/>
        <v>0.50339014588269215</v>
      </c>
      <c r="AI83">
        <f t="shared" si="3"/>
        <v>0.49273763274451238</v>
      </c>
      <c r="AJ83">
        <f t="shared" si="3"/>
        <v>0.48231051464122748</v>
      </c>
      <c r="AK83">
        <f t="shared" si="3"/>
        <v>0.47210403033179565</v>
      </c>
      <c r="AL83">
        <f t="shared" si="3"/>
        <v>0.46211351699056491</v>
      </c>
      <c r="AM83">
        <f t="shared" si="3"/>
        <v>0.45233440876806202</v>
      </c>
      <c r="AN83">
        <f t="shared" si="3"/>
        <v>0.44276223520537628</v>
      </c>
      <c r="AO83">
        <f t="shared" si="3"/>
        <v>0.43339261955385205</v>
      </c>
      <c r="AP83">
        <f t="shared" si="3"/>
        <v>0.42422127703734525</v>
      </c>
      <c r="AQ83">
        <f t="shared" si="3"/>
        <v>0.41524401308382125</v>
      </c>
      <c r="AR83">
        <f t="shared" si="3"/>
        <v>0.40645672154547763</v>
      </c>
      <c r="AS83">
        <f t="shared" si="3"/>
        <v>0.3978553829210737</v>
      </c>
      <c r="AT83">
        <f t="shared" si="3"/>
        <v>0.38943606259016922</v>
      </c>
      <c r="AU83">
        <f t="shared" si="3"/>
        <v>0.38119490906608322</v>
      </c>
      <c r="AV83">
        <f t="shared" si="3"/>
        <v>0.37312815227230545</v>
      </c>
      <c r="AW83">
        <f t="shared" si="3"/>
        <v>0.36523210184557681</v>
      </c>
      <c r="AX83">
        <f t="shared" si="3"/>
        <v>0.35750314546777168</v>
      </c>
      <c r="AY83">
        <f t="shared" si="3"/>
        <v>0.34993774722792498</v>
      </c>
      <c r="AZ83">
        <f t="shared" si="3"/>
        <v>0.3425324460151834</v>
      </c>
      <c r="BA83">
        <f t="shared" si="3"/>
        <v>0.33528385394305421</v>
      </c>
      <c r="BB83">
        <f t="shared" si="3"/>
        <v>0.32818865480503373</v>
      </c>
      <c r="BC83">
        <f t="shared" si="3"/>
        <v>0.32124360256149309</v>
      </c>
      <c r="BD83">
        <f t="shared" si="3"/>
        <v>0.31444551985754932</v>
      </c>
      <c r="BE83">
        <f t="shared" si="3"/>
        <v>0.30779129657155208</v>
      </c>
      <c r="BF83">
        <f t="shared" si="3"/>
        <v>0.30127788839374342</v>
      </c>
      <c r="BG83">
        <f t="shared" si="3"/>
        <v>0.29490231543460166</v>
      </c>
      <c r="BH83">
        <f t="shared" si="3"/>
        <v>0.28866166086234857</v>
      </c>
      <c r="BI83">
        <f t="shared" si="3"/>
        <v>0.28255306956908366</v>
      </c>
    </row>
    <row r="84" spans="1:62" x14ac:dyDescent="0.2">
      <c r="A84" t="s">
        <v>21</v>
      </c>
      <c r="B84">
        <f>B81*B83</f>
        <v>2.0912837815448868</v>
      </c>
      <c r="C84">
        <f t="shared" ref="C84:BI84" si="4">C81*C83</f>
        <v>2.0548969125076435</v>
      </c>
      <c r="D84">
        <f t="shared" si="4"/>
        <v>2.0169588490724522</v>
      </c>
      <c r="E84">
        <f t="shared" si="4"/>
        <v>1.9782129922083527</v>
      </c>
      <c r="F84">
        <f t="shared" si="4"/>
        <v>1.9391585969825715</v>
      </c>
      <c r="G84">
        <f t="shared" si="4"/>
        <v>1.9001337491892949</v>
      </c>
      <c r="H84">
        <f t="shared" si="4"/>
        <v>1.8613684238315691</v>
      </c>
      <c r="I84">
        <f t="shared" si="4"/>
        <v>1.823019024467543</v>
      </c>
      <c r="J84">
        <f t="shared" si="4"/>
        <v>1.7851912700424779</v>
      </c>
      <c r="K84">
        <f t="shared" si="4"/>
        <v>1.7479556132615135</v>
      </c>
      <c r="L84">
        <f t="shared" si="4"/>
        <v>1.7113577808022573</v>
      </c>
      <c r="M84">
        <f t="shared" si="4"/>
        <v>1.6754260689797249</v>
      </c>
      <c r="N84">
        <f t="shared" si="4"/>
        <v>1.6401764455443832</v>
      </c>
      <c r="O84">
        <f t="shared" si="4"/>
        <v>1.6056161466076848</v>
      </c>
      <c r="P84">
        <f t="shared" si="4"/>
        <v>1.5717462287783392</v>
      </c>
      <c r="Q84">
        <f t="shared" si="4"/>
        <v>1.5385633887490611</v>
      </c>
      <c r="R84">
        <f t="shared" si="4"/>
        <v>1.506061265205072</v>
      </c>
      <c r="S84">
        <f t="shared" si="4"/>
        <v>1.4742313726402541</v>
      </c>
      <c r="T84">
        <f t="shared" si="4"/>
        <v>1.4430637721977491</v>
      </c>
      <c r="U84">
        <f t="shared" si="4"/>
        <v>1.4125475539537642</v>
      </c>
      <c r="V84">
        <f t="shared" si="4"/>
        <v>1.3826711836368417</v>
      </c>
      <c r="W84">
        <f t="shared" si="4"/>
        <v>1.3534227516864823</v>
      </c>
      <c r="X84">
        <f t="shared" si="4"/>
        <v>1.3247901518552763</v>
      </c>
      <c r="Y84">
        <f t="shared" si="4"/>
        <v>1.2967612089297473</v>
      </c>
      <c r="Z84">
        <f t="shared" si="4"/>
        <v>1.269323769682861</v>
      </c>
      <c r="AA84">
        <f t="shared" si="4"/>
        <v>1.2424657672477895</v>
      </c>
      <c r="AB84">
        <f t="shared" si="4"/>
        <v>1.2161752662777086</v>
      </c>
      <c r="AC84">
        <f t="shared" si="4"/>
        <v>1.1904404942188709</v>
      </c>
      <c r="AD84">
        <f t="shared" si="4"/>
        <v>1.1652498625525232</v>
      </c>
      <c r="AE84">
        <f t="shared" si="4"/>
        <v>1.1405919807972251</v>
      </c>
      <c r="AF84">
        <f t="shared" si="4"/>
        <v>1.1164556652932427</v>
      </c>
      <c r="AG84">
        <f t="shared" si="4"/>
        <v>1.0928299442333531</v>
      </c>
      <c r="AH84">
        <f t="shared" si="4"/>
        <v>1.0697040600007208</v>
      </c>
      <c r="AI84">
        <f t="shared" si="4"/>
        <v>1.0470674695820887</v>
      </c>
      <c r="AJ84">
        <f t="shared" si="4"/>
        <v>1.0249098436126085</v>
      </c>
      <c r="AK84">
        <f t="shared" si="4"/>
        <v>1.0032210644550659</v>
      </c>
      <c r="AL84">
        <f t="shared" si="4"/>
        <v>0.98199122360495039</v>
      </c>
      <c r="AM84">
        <f t="shared" si="4"/>
        <v>0.96121061863213175</v>
      </c>
      <c r="AN84">
        <f t="shared" si="4"/>
        <v>0.94086974981142457</v>
      </c>
      <c r="AO84">
        <f t="shared" si="4"/>
        <v>0.92095931655193564</v>
      </c>
      <c r="AP84">
        <f t="shared" si="4"/>
        <v>0.90147021370435865</v>
      </c>
      <c r="AQ84">
        <f t="shared" si="4"/>
        <v>0.88239352780312019</v>
      </c>
      <c r="AR84">
        <f t="shared" si="4"/>
        <v>0.86372053328414</v>
      </c>
      <c r="AS84">
        <f t="shared" si="4"/>
        <v>0.84544268870728156</v>
      </c>
      <c r="AT84">
        <f t="shared" si="4"/>
        <v>0.82755163300410961</v>
      </c>
      <c r="AU84">
        <f t="shared" si="4"/>
        <v>0.81003918176542689</v>
      </c>
      <c r="AV84">
        <f t="shared" si="4"/>
        <v>0.79289732357864906</v>
      </c>
      <c r="AW84">
        <f t="shared" si="4"/>
        <v>0.77611821642185075</v>
      </c>
      <c r="AX84">
        <f t="shared" si="4"/>
        <v>0.75969418411901479</v>
      </c>
      <c r="AY84">
        <f t="shared" si="4"/>
        <v>0.74361771285934053</v>
      </c>
      <c r="AZ84">
        <f t="shared" si="4"/>
        <v>0.72788144778226471</v>
      </c>
      <c r="BA84">
        <f t="shared" si="4"/>
        <v>0.71247818962899023</v>
      </c>
      <c r="BB84">
        <f t="shared" si="4"/>
        <v>0.69740089146069673</v>
      </c>
      <c r="BC84">
        <f t="shared" si="4"/>
        <v>0.68264265544317282</v>
      </c>
      <c r="BD84">
        <f t="shared" si="4"/>
        <v>0.66819672969729227</v>
      </c>
      <c r="BE84">
        <f t="shared" si="4"/>
        <v>0.65405650521454817</v>
      </c>
      <c r="BF84">
        <f t="shared" si="4"/>
        <v>0.64021551283670475</v>
      </c>
      <c r="BG84">
        <f t="shared" si="4"/>
        <v>0.62666742029852851</v>
      </c>
      <c r="BH84">
        <f t="shared" si="4"/>
        <v>0.61340602933249067</v>
      </c>
      <c r="BI84">
        <f t="shared" si="4"/>
        <v>28.855732229742667</v>
      </c>
    </row>
    <row r="85" spans="1:62" x14ac:dyDescent="0.2">
      <c r="A85">
        <f>SUM(B84:BI84)</f>
        <v>100.59970345591411</v>
      </c>
    </row>
    <row r="88" spans="1:62" x14ac:dyDescent="0.2">
      <c r="A88" t="s">
        <v>24</v>
      </c>
      <c r="E88">
        <v>20</v>
      </c>
      <c r="F88" t="s">
        <v>61</v>
      </c>
    </row>
    <row r="89" spans="1:62" x14ac:dyDescent="0.2">
      <c r="B89" t="s">
        <v>25</v>
      </c>
      <c r="H89" t="s">
        <v>26</v>
      </c>
      <c r="I89">
        <v>36944.904571800347</v>
      </c>
    </row>
    <row r="90" spans="1:62" x14ac:dyDescent="0.2">
      <c r="A90" t="s">
        <v>18</v>
      </c>
      <c r="B90">
        <v>0.5</v>
      </c>
      <c r="C90">
        <v>1</v>
      </c>
      <c r="D90">
        <v>1.5</v>
      </c>
      <c r="E90">
        <v>2</v>
      </c>
      <c r="F90">
        <v>2.5</v>
      </c>
      <c r="G90">
        <v>3</v>
      </c>
      <c r="H90">
        <v>3.5</v>
      </c>
      <c r="I90">
        <v>4</v>
      </c>
      <c r="J90">
        <v>4.5</v>
      </c>
      <c r="K90">
        <v>5</v>
      </c>
      <c r="L90">
        <v>5.5</v>
      </c>
      <c r="M90">
        <v>6</v>
      </c>
      <c r="N90">
        <v>6.5</v>
      </c>
      <c r="O90">
        <v>7</v>
      </c>
      <c r="P90">
        <v>7.5</v>
      </c>
      <c r="Q90">
        <v>8</v>
      </c>
      <c r="R90">
        <v>8.5</v>
      </c>
      <c r="S90">
        <v>9</v>
      </c>
      <c r="T90">
        <v>9.5</v>
      </c>
      <c r="U90">
        <v>10</v>
      </c>
      <c r="V90">
        <v>10.5</v>
      </c>
      <c r="W90">
        <v>11</v>
      </c>
      <c r="X90">
        <v>11.5</v>
      </c>
      <c r="Y90">
        <v>12</v>
      </c>
      <c r="Z90">
        <v>12.5</v>
      </c>
      <c r="AA90">
        <v>13</v>
      </c>
      <c r="AB90">
        <v>13.5</v>
      </c>
      <c r="AC90">
        <v>14</v>
      </c>
      <c r="AD90">
        <v>14.5</v>
      </c>
      <c r="AE90">
        <v>15</v>
      </c>
      <c r="AF90">
        <v>15.5</v>
      </c>
      <c r="AG90">
        <v>16</v>
      </c>
      <c r="AH90">
        <v>16.5</v>
      </c>
      <c r="AI90">
        <v>17</v>
      </c>
      <c r="AJ90">
        <v>17.5</v>
      </c>
      <c r="AK90">
        <v>18</v>
      </c>
      <c r="AL90">
        <v>18.5</v>
      </c>
      <c r="AM90">
        <v>19</v>
      </c>
      <c r="AN90">
        <v>19.5</v>
      </c>
      <c r="AO90">
        <v>20</v>
      </c>
    </row>
    <row r="91" spans="1:62" x14ac:dyDescent="0.2">
      <c r="A91" t="s">
        <v>20</v>
      </c>
      <c r="B91">
        <f>B83</f>
        <v>0.98413354425641741</v>
      </c>
      <c r="C91">
        <f t="shared" ref="C91:AO91" si="5">C83</f>
        <v>0.96701031176830288</v>
      </c>
      <c r="D91">
        <f t="shared" si="5"/>
        <v>0.94915710544585974</v>
      </c>
      <c r="E91">
        <f t="shared" si="5"/>
        <v>0.93092376103922481</v>
      </c>
      <c r="F91">
        <f t="shared" si="5"/>
        <v>0.91254522210944544</v>
      </c>
      <c r="G91">
        <f t="shared" si="5"/>
        <v>0.89418058785378585</v>
      </c>
      <c r="H91">
        <f t="shared" si="5"/>
        <v>0.8759380818030913</v>
      </c>
      <c r="I91">
        <f t="shared" si="5"/>
        <v>0.85789130563178495</v>
      </c>
      <c r="J91">
        <f t="shared" si="5"/>
        <v>0.84009000943175427</v>
      </c>
      <c r="K91">
        <f t="shared" si="5"/>
        <v>0.82256734741718285</v>
      </c>
      <c r="L91">
        <f t="shared" si="5"/>
        <v>0.80534483802459167</v>
      </c>
      <c r="M91">
        <f t="shared" si="5"/>
        <v>0.78843579716692935</v>
      </c>
      <c r="N91">
        <f t="shared" si="5"/>
        <v>0.77184773907970972</v>
      </c>
      <c r="O91">
        <f t="shared" si="5"/>
        <v>0.75558406899185171</v>
      </c>
      <c r="P91">
        <f t="shared" si="5"/>
        <v>0.73964528413098318</v>
      </c>
      <c r="Q91">
        <f t="shared" si="5"/>
        <v>0.72402982999955812</v>
      </c>
      <c r="R91">
        <f t="shared" si="5"/>
        <v>0.70873471303768099</v>
      </c>
      <c r="S91">
        <f t="shared" si="5"/>
        <v>0.69375594006600194</v>
      </c>
      <c r="T91">
        <f t="shared" si="5"/>
        <v>0.67908883397541131</v>
      </c>
      <c r="U91">
        <f t="shared" si="5"/>
        <v>0.66472826068412427</v>
      </c>
      <c r="V91">
        <f t="shared" si="5"/>
        <v>0.65066879229969021</v>
      </c>
      <c r="W91">
        <f t="shared" si="5"/>
        <v>0.63690482432305051</v>
      </c>
      <c r="X91">
        <f t="shared" si="5"/>
        <v>0.62343065969660061</v>
      </c>
      <c r="Y91">
        <f t="shared" si="5"/>
        <v>0.6102405689081164</v>
      </c>
      <c r="Z91">
        <f t="shared" si="5"/>
        <v>0.59732883279193461</v>
      </c>
      <c r="AA91">
        <f t="shared" si="5"/>
        <v>0.58468977282248913</v>
      </c>
      <c r="AB91">
        <f t="shared" si="5"/>
        <v>0.57231777236598047</v>
      </c>
      <c r="AC91">
        <f t="shared" si="5"/>
        <v>0.56020729139711567</v>
      </c>
      <c r="AD91">
        <f t="shared" si="5"/>
        <v>0.54835287649530506</v>
      </c>
      <c r="AE91">
        <f t="shared" si="5"/>
        <v>0.53674916743398826</v>
      </c>
      <c r="AF91">
        <f t="shared" si="5"/>
        <v>0.5253909013144672</v>
      </c>
      <c r="AG91">
        <f t="shared" si="5"/>
        <v>0.5142729149333426</v>
      </c>
      <c r="AH91">
        <f t="shared" si="5"/>
        <v>0.50339014588269215</v>
      </c>
      <c r="AI91">
        <f t="shared" si="5"/>
        <v>0.49273763274451238</v>
      </c>
      <c r="AJ91">
        <f t="shared" si="5"/>
        <v>0.48231051464122748</v>
      </c>
      <c r="AK91">
        <f t="shared" si="5"/>
        <v>0.47210403033179565</v>
      </c>
      <c r="AL91">
        <f t="shared" si="5"/>
        <v>0.46211351699056491</v>
      </c>
      <c r="AM91">
        <f t="shared" si="5"/>
        <v>0.45233440876806202</v>
      </c>
      <c r="AN91">
        <f t="shared" si="5"/>
        <v>0.44276223520537628</v>
      </c>
      <c r="AO91">
        <f t="shared" si="5"/>
        <v>0.43339261955385205</v>
      </c>
    </row>
    <row r="92" spans="1:62" x14ac:dyDescent="0.2">
      <c r="A92" t="s">
        <v>27</v>
      </c>
      <c r="B92">
        <f>$I$89</f>
        <v>36944.904571800347</v>
      </c>
      <c r="C92">
        <f t="shared" ref="C92:AO92" si="6">$I$89</f>
        <v>36944.904571800347</v>
      </c>
      <c r="D92">
        <f t="shared" si="6"/>
        <v>36944.904571800347</v>
      </c>
      <c r="E92">
        <f t="shared" si="6"/>
        <v>36944.904571800347</v>
      </c>
      <c r="F92">
        <f t="shared" si="6"/>
        <v>36944.904571800347</v>
      </c>
      <c r="G92">
        <f t="shared" si="6"/>
        <v>36944.904571800347</v>
      </c>
      <c r="H92">
        <f t="shared" si="6"/>
        <v>36944.904571800347</v>
      </c>
      <c r="I92">
        <f t="shared" si="6"/>
        <v>36944.904571800347</v>
      </c>
      <c r="J92">
        <f t="shared" si="6"/>
        <v>36944.904571800347</v>
      </c>
      <c r="K92">
        <f t="shared" si="6"/>
        <v>36944.904571800347</v>
      </c>
      <c r="L92">
        <f t="shared" si="6"/>
        <v>36944.904571800347</v>
      </c>
      <c r="M92">
        <f t="shared" si="6"/>
        <v>36944.904571800347</v>
      </c>
      <c r="N92">
        <f t="shared" si="6"/>
        <v>36944.904571800347</v>
      </c>
      <c r="O92">
        <f t="shared" si="6"/>
        <v>36944.904571800347</v>
      </c>
      <c r="P92">
        <f t="shared" si="6"/>
        <v>36944.904571800347</v>
      </c>
      <c r="Q92">
        <f t="shared" si="6"/>
        <v>36944.904571800347</v>
      </c>
      <c r="R92">
        <f t="shared" si="6"/>
        <v>36944.904571800347</v>
      </c>
      <c r="S92">
        <f t="shared" si="6"/>
        <v>36944.904571800347</v>
      </c>
      <c r="T92">
        <f t="shared" si="6"/>
        <v>36944.904571800347</v>
      </c>
      <c r="U92">
        <f t="shared" si="6"/>
        <v>36944.904571800347</v>
      </c>
      <c r="V92">
        <f t="shared" si="6"/>
        <v>36944.904571800347</v>
      </c>
      <c r="W92">
        <f t="shared" si="6"/>
        <v>36944.904571800347</v>
      </c>
      <c r="X92">
        <f t="shared" si="6"/>
        <v>36944.904571800347</v>
      </c>
      <c r="Y92">
        <f t="shared" si="6"/>
        <v>36944.904571800347</v>
      </c>
      <c r="Z92">
        <f t="shared" si="6"/>
        <v>36944.904571800347</v>
      </c>
      <c r="AA92">
        <f t="shared" si="6"/>
        <v>36944.904571800347</v>
      </c>
      <c r="AB92">
        <f t="shared" si="6"/>
        <v>36944.904571800347</v>
      </c>
      <c r="AC92">
        <f t="shared" si="6"/>
        <v>36944.904571800347</v>
      </c>
      <c r="AD92">
        <f t="shared" si="6"/>
        <v>36944.904571800347</v>
      </c>
      <c r="AE92">
        <f t="shared" si="6"/>
        <v>36944.904571800347</v>
      </c>
      <c r="AF92">
        <f t="shared" si="6"/>
        <v>36944.904571800347</v>
      </c>
      <c r="AG92">
        <f t="shared" si="6"/>
        <v>36944.904571800347</v>
      </c>
      <c r="AH92">
        <f t="shared" si="6"/>
        <v>36944.904571800347</v>
      </c>
      <c r="AI92">
        <f t="shared" si="6"/>
        <v>36944.904571800347</v>
      </c>
      <c r="AJ92">
        <f t="shared" si="6"/>
        <v>36944.904571800347</v>
      </c>
      <c r="AK92">
        <f t="shared" si="6"/>
        <v>36944.904571800347</v>
      </c>
      <c r="AL92">
        <f t="shared" si="6"/>
        <v>36944.904571800347</v>
      </c>
      <c r="AM92">
        <f t="shared" si="6"/>
        <v>36944.904571800347</v>
      </c>
      <c r="AN92">
        <f t="shared" si="6"/>
        <v>36944.904571800347</v>
      </c>
      <c r="AO92">
        <f t="shared" si="6"/>
        <v>36944.904571800347</v>
      </c>
    </row>
    <row r="93" spans="1:62" x14ac:dyDescent="0.2">
      <c r="A93" t="s">
        <v>21</v>
      </c>
      <c r="B93">
        <f>B91*B92</f>
        <v>36358.719878460994</v>
      </c>
      <c r="C93">
        <f t="shared" ref="C93:AN93" si="7">C91*C92</f>
        <v>35726.103688226853</v>
      </c>
      <c r="D93">
        <f t="shared" si="7"/>
        <v>35066.518684343529</v>
      </c>
      <c r="E93">
        <f t="shared" si="7"/>
        <v>34392.889515215633</v>
      </c>
      <c r="F93">
        <f t="shared" si="7"/>
        <v>33713.896148285814</v>
      </c>
      <c r="G93">
        <f t="shared" si="7"/>
        <v>33035.416488214454</v>
      </c>
      <c r="H93">
        <f t="shared" si="7"/>
        <v>32361.448843021055</v>
      </c>
      <c r="I93">
        <f t="shared" si="7"/>
        <v>31694.712419543499</v>
      </c>
      <c r="J93">
        <f t="shared" si="7"/>
        <v>31037.045230179014</v>
      </c>
      <c r="K93">
        <f t="shared" si="7"/>
        <v>30389.672154206764</v>
      </c>
      <c r="L93">
        <f t="shared" si="7"/>
        <v>29753.388188210545</v>
      </c>
      <c r="M93">
        <f t="shared" si="7"/>
        <v>29128.68528732354</v>
      </c>
      <c r="N93">
        <f t="shared" si="7"/>
        <v>28515.84106425973</v>
      </c>
      <c r="O93">
        <f t="shared" si="7"/>
        <v>27914.981324876571</v>
      </c>
      <c r="P93">
        <f t="shared" si="7"/>
        <v>27326.124439201329</v>
      </c>
      <c r="Q93">
        <f t="shared" si="7"/>
        <v>26749.212976470502</v>
      </c>
      <c r="R93">
        <f t="shared" si="7"/>
        <v>26184.136339899429</v>
      </c>
      <c r="S93">
        <f t="shared" si="7"/>
        <v>25630.747001858083</v>
      </c>
      <c r="T93">
        <f t="shared" si="7"/>
        <v>25088.872166996742</v>
      </c>
      <c r="U93">
        <f t="shared" si="7"/>
        <v>24558.322157153794</v>
      </c>
      <c r="V93">
        <f t="shared" si="7"/>
        <v>24038.896439360637</v>
      </c>
      <c r="W93">
        <f t="shared" si="7"/>
        <v>23530.387955934366</v>
      </c>
      <c r="X93">
        <f t="shared" si="7"/>
        <v>23032.586229625445</v>
      </c>
      <c r="Y93">
        <f t="shared" si="7"/>
        <v>22545.279584151514</v>
      </c>
      <c r="Z93">
        <f t="shared" si="7"/>
        <v>22068.256725482908</v>
      </c>
      <c r="AA93">
        <f t="shared" si="7"/>
        <v>21601.307861034486</v>
      </c>
      <c r="AB93">
        <f t="shared" si="7"/>
        <v>21144.225484806502</v>
      </c>
      <c r="AC93">
        <f t="shared" si="7"/>
        <v>20696.804921093189</v>
      </c>
      <c r="AD93">
        <f t="shared" si="7"/>
        <v>20258.844693791267</v>
      </c>
      <c r="AE93">
        <f t="shared" si="7"/>
        <v>19830.146769841984</v>
      </c>
      <c r="AF93">
        <f t="shared" si="7"/>
        <v>19410.516711955162</v>
      </c>
      <c r="AG93">
        <f t="shared" si="7"/>
        <v>18999.763766073938</v>
      </c>
      <c r="AH93">
        <f t="shared" si="7"/>
        <v>18597.700902020719</v>
      </c>
      <c r="AI93">
        <f t="shared" si="7"/>
        <v>18204.144820680816</v>
      </c>
      <c r="AJ93">
        <f t="shared" si="7"/>
        <v>17818.915937396065</v>
      </c>
      <c r="AK93">
        <f t="shared" si="7"/>
        <v>17441.838348570527</v>
      </c>
      <c r="AL93">
        <f t="shared" si="7"/>
        <v>17072.739786555459</v>
      </c>
      <c r="AM93">
        <f t="shared" si="7"/>
        <v>16711.451566477783</v>
      </c>
      <c r="AN93">
        <f t="shared" si="7"/>
        <v>16357.808527659647</v>
      </c>
      <c r="AO93">
        <f>AO91*AO92</f>
        <v>16011.648971539636</v>
      </c>
    </row>
    <row r="94" spans="1:62" x14ac:dyDescent="0.2">
      <c r="A94">
        <f>SUM(B93:AO93)</f>
        <v>999999.99999999977</v>
      </c>
    </row>
    <row r="95" spans="1:62" x14ac:dyDescent="0.2">
      <c r="B95" t="s">
        <v>28</v>
      </c>
      <c r="C95">
        <f>(K6-A94)^2</f>
        <v>5.4210108624275222E-20</v>
      </c>
    </row>
    <row r="97" spans="1:61" x14ac:dyDescent="0.2">
      <c r="A97" t="s">
        <v>44</v>
      </c>
      <c r="E97" s="1">
        <f>I89</f>
        <v>36944.904571800347</v>
      </c>
      <c r="F97" t="s">
        <v>45</v>
      </c>
      <c r="H97" t="s">
        <v>62</v>
      </c>
    </row>
    <row r="99" spans="1:61" x14ac:dyDescent="0.2">
      <c r="A99" t="s">
        <v>32</v>
      </c>
    </row>
    <row r="100" spans="1:61" x14ac:dyDescent="0.2">
      <c r="A100" t="s">
        <v>33</v>
      </c>
    </row>
    <row r="101" spans="1:61" x14ac:dyDescent="0.2">
      <c r="A101" t="s">
        <v>34</v>
      </c>
    </row>
    <row r="106" spans="1:61" x14ac:dyDescent="0.2">
      <c r="A106" t="s">
        <v>35</v>
      </c>
    </row>
    <row r="108" spans="1:61" x14ac:dyDescent="0.2">
      <c r="A108" t="s">
        <v>18</v>
      </c>
      <c r="B108">
        <v>0.5</v>
      </c>
      <c r="C108">
        <v>1</v>
      </c>
      <c r="D108">
        <v>1.5</v>
      </c>
      <c r="E108">
        <v>2</v>
      </c>
      <c r="F108">
        <v>2.5</v>
      </c>
      <c r="G108">
        <v>3</v>
      </c>
      <c r="H108">
        <v>3.5</v>
      </c>
      <c r="I108">
        <v>4</v>
      </c>
      <c r="J108">
        <v>4.5</v>
      </c>
      <c r="K108">
        <v>5</v>
      </c>
      <c r="L108">
        <v>5.5</v>
      </c>
      <c r="M108">
        <v>6</v>
      </c>
      <c r="N108">
        <v>6.5</v>
      </c>
      <c r="O108">
        <v>7</v>
      </c>
      <c r="P108">
        <v>7.5</v>
      </c>
      <c r="Q108">
        <v>8</v>
      </c>
      <c r="R108">
        <v>8.5</v>
      </c>
      <c r="S108">
        <v>9</v>
      </c>
      <c r="T108">
        <v>9.5</v>
      </c>
      <c r="U108">
        <v>10</v>
      </c>
      <c r="V108">
        <v>10.5</v>
      </c>
      <c r="W108">
        <v>11</v>
      </c>
      <c r="X108">
        <v>11.5</v>
      </c>
      <c r="Y108">
        <v>12</v>
      </c>
      <c r="Z108">
        <v>12.5</v>
      </c>
      <c r="AA108">
        <v>13</v>
      </c>
      <c r="AB108">
        <v>13.5</v>
      </c>
      <c r="AC108">
        <v>14</v>
      </c>
      <c r="AD108">
        <v>14.5</v>
      </c>
      <c r="AE108">
        <v>15</v>
      </c>
      <c r="AF108">
        <v>15.5</v>
      </c>
      <c r="AG108">
        <v>16</v>
      </c>
      <c r="AH108">
        <v>16.5</v>
      </c>
      <c r="AI108">
        <v>17</v>
      </c>
      <c r="AJ108">
        <v>17.5</v>
      </c>
      <c r="AK108">
        <v>18</v>
      </c>
      <c r="AL108">
        <v>18.5</v>
      </c>
      <c r="AM108">
        <v>19</v>
      </c>
      <c r="AN108">
        <v>19.5</v>
      </c>
      <c r="AO108">
        <v>20</v>
      </c>
      <c r="AP108">
        <v>20.5</v>
      </c>
      <c r="AQ108">
        <v>21</v>
      </c>
      <c r="AR108">
        <v>21.5</v>
      </c>
      <c r="AS108">
        <v>22</v>
      </c>
      <c r="AT108">
        <v>22.5</v>
      </c>
      <c r="AU108">
        <v>23</v>
      </c>
      <c r="AV108">
        <v>23.5</v>
      </c>
      <c r="AW108">
        <v>24</v>
      </c>
      <c r="AX108">
        <v>24.5</v>
      </c>
      <c r="AY108">
        <v>25</v>
      </c>
      <c r="AZ108">
        <v>25.5</v>
      </c>
      <c r="BA108">
        <v>26</v>
      </c>
      <c r="BB108">
        <v>26.5</v>
      </c>
      <c r="BC108">
        <v>27</v>
      </c>
      <c r="BD108">
        <v>27.5</v>
      </c>
      <c r="BE108">
        <v>28</v>
      </c>
      <c r="BF108">
        <v>28.5</v>
      </c>
      <c r="BG108">
        <v>29</v>
      </c>
      <c r="BH108">
        <v>29.5</v>
      </c>
      <c r="BI108">
        <v>30</v>
      </c>
    </row>
    <row r="109" spans="1:61" x14ac:dyDescent="0.2">
      <c r="A109" t="s">
        <v>19</v>
      </c>
      <c r="B109">
        <f>50*$C$78</f>
        <v>2.125</v>
      </c>
      <c r="C109">
        <f t="shared" ref="C109:BH109" si="8">50*$C$78</f>
        <v>2.125</v>
      </c>
      <c r="D109">
        <f t="shared" si="8"/>
        <v>2.125</v>
      </c>
      <c r="E109">
        <f t="shared" si="8"/>
        <v>2.125</v>
      </c>
      <c r="F109">
        <f t="shared" si="8"/>
        <v>2.125</v>
      </c>
      <c r="G109">
        <f t="shared" si="8"/>
        <v>2.125</v>
      </c>
      <c r="H109">
        <f t="shared" si="8"/>
        <v>2.125</v>
      </c>
      <c r="I109">
        <f t="shared" si="8"/>
        <v>2.125</v>
      </c>
      <c r="J109">
        <f t="shared" si="8"/>
        <v>2.125</v>
      </c>
      <c r="K109">
        <f t="shared" si="8"/>
        <v>2.125</v>
      </c>
      <c r="L109">
        <f t="shared" si="8"/>
        <v>2.125</v>
      </c>
      <c r="M109">
        <f t="shared" si="8"/>
        <v>2.125</v>
      </c>
      <c r="N109">
        <f t="shared" si="8"/>
        <v>2.125</v>
      </c>
      <c r="O109">
        <f t="shared" si="8"/>
        <v>2.125</v>
      </c>
      <c r="P109">
        <f t="shared" si="8"/>
        <v>2.125</v>
      </c>
      <c r="Q109">
        <f t="shared" si="8"/>
        <v>2.125</v>
      </c>
      <c r="R109">
        <f t="shared" si="8"/>
        <v>2.125</v>
      </c>
      <c r="S109">
        <f t="shared" si="8"/>
        <v>2.125</v>
      </c>
      <c r="T109">
        <f t="shared" si="8"/>
        <v>2.125</v>
      </c>
      <c r="U109">
        <f t="shared" si="8"/>
        <v>2.125</v>
      </c>
      <c r="V109">
        <f t="shared" si="8"/>
        <v>2.125</v>
      </c>
      <c r="W109">
        <f t="shared" si="8"/>
        <v>2.125</v>
      </c>
      <c r="X109">
        <f t="shared" si="8"/>
        <v>2.125</v>
      </c>
      <c r="Y109">
        <f t="shared" si="8"/>
        <v>2.125</v>
      </c>
      <c r="Z109">
        <f t="shared" si="8"/>
        <v>2.125</v>
      </c>
      <c r="AA109">
        <f t="shared" si="8"/>
        <v>2.125</v>
      </c>
      <c r="AB109">
        <f t="shared" si="8"/>
        <v>2.125</v>
      </c>
      <c r="AC109">
        <f t="shared" si="8"/>
        <v>2.125</v>
      </c>
      <c r="AD109">
        <f t="shared" si="8"/>
        <v>2.125</v>
      </c>
      <c r="AE109">
        <f t="shared" si="8"/>
        <v>2.125</v>
      </c>
      <c r="AF109">
        <f t="shared" si="8"/>
        <v>2.125</v>
      </c>
      <c r="AG109">
        <f t="shared" si="8"/>
        <v>2.125</v>
      </c>
      <c r="AH109">
        <f t="shared" si="8"/>
        <v>2.125</v>
      </c>
      <c r="AI109">
        <f t="shared" si="8"/>
        <v>2.125</v>
      </c>
      <c r="AJ109">
        <f t="shared" si="8"/>
        <v>2.125</v>
      </c>
      <c r="AK109">
        <f t="shared" si="8"/>
        <v>2.125</v>
      </c>
      <c r="AL109">
        <f t="shared" si="8"/>
        <v>2.125</v>
      </c>
      <c r="AM109">
        <f t="shared" si="8"/>
        <v>2.125</v>
      </c>
      <c r="AN109">
        <f t="shared" si="8"/>
        <v>2.125</v>
      </c>
      <c r="AO109">
        <f t="shared" si="8"/>
        <v>2.125</v>
      </c>
      <c r="AP109">
        <f t="shared" si="8"/>
        <v>2.125</v>
      </c>
      <c r="AQ109">
        <f t="shared" si="8"/>
        <v>2.125</v>
      </c>
      <c r="AR109">
        <f t="shared" si="8"/>
        <v>2.125</v>
      </c>
      <c r="AS109">
        <f t="shared" si="8"/>
        <v>2.125</v>
      </c>
      <c r="AT109">
        <f t="shared" si="8"/>
        <v>2.125</v>
      </c>
      <c r="AU109">
        <f t="shared" si="8"/>
        <v>2.125</v>
      </c>
      <c r="AV109">
        <f t="shared" si="8"/>
        <v>2.125</v>
      </c>
      <c r="AW109">
        <f t="shared" si="8"/>
        <v>2.125</v>
      </c>
      <c r="AX109">
        <f t="shared" si="8"/>
        <v>2.125</v>
      </c>
      <c r="AY109">
        <f t="shared" si="8"/>
        <v>2.125</v>
      </c>
      <c r="AZ109">
        <f t="shared" si="8"/>
        <v>2.125</v>
      </c>
      <c r="BA109">
        <f t="shared" si="8"/>
        <v>2.125</v>
      </c>
      <c r="BB109">
        <f t="shared" si="8"/>
        <v>2.125</v>
      </c>
      <c r="BC109">
        <f t="shared" si="8"/>
        <v>2.125</v>
      </c>
      <c r="BD109">
        <f t="shared" si="8"/>
        <v>2.125</v>
      </c>
      <c r="BE109">
        <f t="shared" si="8"/>
        <v>2.125</v>
      </c>
      <c r="BF109">
        <f t="shared" si="8"/>
        <v>2.125</v>
      </c>
      <c r="BG109">
        <f t="shared" si="8"/>
        <v>2.125</v>
      </c>
      <c r="BH109">
        <f t="shared" si="8"/>
        <v>2.125</v>
      </c>
      <c r="BI109">
        <f>100+50*$C$78</f>
        <v>102.125</v>
      </c>
    </row>
    <row r="110" spans="1:61" x14ac:dyDescent="0.2">
      <c r="A110" t="s">
        <v>23</v>
      </c>
      <c r="B110">
        <f>vasYield($D$11,$B$7,$B$6,$B$8,$B$9,B108)</f>
        <v>3.1987350861371652E-2</v>
      </c>
      <c r="C110">
        <f t="shared" ref="C110:BI110" si="9">vasYield($D$11,$B$7,$B$6,$B$8,$B$9,C108)</f>
        <v>3.3546119916306391E-2</v>
      </c>
      <c r="D110">
        <f t="shared" si="9"/>
        <v>3.4787297105873187E-2</v>
      </c>
      <c r="E110">
        <f t="shared" si="9"/>
        <v>3.5788947191162351E-2</v>
      </c>
      <c r="F110">
        <f t="shared" si="9"/>
        <v>3.6607054510946632E-2</v>
      </c>
      <c r="G110">
        <f t="shared" si="9"/>
        <v>3.7282508123797763E-2</v>
      </c>
      <c r="H110">
        <f t="shared" si="9"/>
        <v>3.7845678119166039E-2</v>
      </c>
      <c r="I110">
        <f t="shared" si="9"/>
        <v>3.8319467733008539E-2</v>
      </c>
      <c r="J110">
        <f t="shared" si="9"/>
        <v>3.8721386399987755E-2</v>
      </c>
      <c r="K110">
        <f t="shared" si="9"/>
        <v>3.9064983667285696E-2</v>
      </c>
      <c r="L110">
        <f t="shared" si="9"/>
        <v>3.9360858740184961E-2</v>
      </c>
      <c r="M110">
        <f t="shared" si="9"/>
        <v>3.9617383317610395E-2</v>
      </c>
      <c r="N110">
        <f t="shared" si="9"/>
        <v>3.9841227320146479E-2</v>
      </c>
      <c r="O110">
        <f t="shared" si="9"/>
        <v>4.0037746784952047E-2</v>
      </c>
      <c r="P110">
        <f t="shared" si="9"/>
        <v>4.0211273796769732E-2</v>
      </c>
      <c r="Q110">
        <f t="shared" si="9"/>
        <v>4.0365335723542173E-2</v>
      </c>
      <c r="R110">
        <f t="shared" si="9"/>
        <v>4.0502822715183247E-2</v>
      </c>
      <c r="S110">
        <f t="shared" si="9"/>
        <v>4.0626116855649846E-2</v>
      </c>
      <c r="T110">
        <f t="shared" si="9"/>
        <v>4.0737192566731154E-2</v>
      </c>
      <c r="U110">
        <f t="shared" si="9"/>
        <v>4.0837695238868647E-2</v>
      </c>
      <c r="V110">
        <f t="shared" si="9"/>
        <v>4.0929003221763148E-2</v>
      </c>
      <c r="W110">
        <f t="shared" si="9"/>
        <v>4.1012276994437366E-2</v>
      </c>
      <c r="X110">
        <f t="shared" si="9"/>
        <v>4.1088498386023749E-2</v>
      </c>
      <c r="Y110">
        <f t="shared" si="9"/>
        <v>4.1158502025087959E-2</v>
      </c>
      <c r="Z110">
        <f t="shared" si="9"/>
        <v>4.122300068258055E-2</v>
      </c>
      <c r="AA110">
        <f t="shared" si="9"/>
        <v>4.1282605790624372E-2</v>
      </c>
      <c r="AB110">
        <f t="shared" si="9"/>
        <v>4.1337844130857032E-2</v>
      </c>
      <c r="AC110">
        <f t="shared" si="9"/>
        <v>4.1389171466950404E-2</v>
      </c>
      <c r="AD110">
        <f t="shared" si="9"/>
        <v>4.1436983728346775E-2</v>
      </c>
      <c r="AE110">
        <f t="shared" si="9"/>
        <v>4.1481626223255415E-2</v>
      </c>
      <c r="AF110">
        <f t="shared" si="9"/>
        <v>4.1523401259086913E-2</v>
      </c>
      <c r="AG110">
        <f t="shared" si="9"/>
        <v>4.1562574470785173E-2</v>
      </c>
      <c r="AH110">
        <f t="shared" si="9"/>
        <v>4.1599380096744902E-2</v>
      </c>
      <c r="AI110">
        <f t="shared" si="9"/>
        <v>4.1634025394271149E-2</v>
      </c>
      <c r="AJ110">
        <f t="shared" si="9"/>
        <v>4.166669434889176E-2</v>
      </c>
      <c r="AK110">
        <f t="shared" si="9"/>
        <v>4.1697550802026605E-2</v>
      </c>
      <c r="AL110">
        <f t="shared" si="9"/>
        <v>4.1726741097828299E-2</v>
      </c>
      <c r="AM110">
        <f t="shared" si="9"/>
        <v>4.175439633111417E-2</v>
      </c>
      <c r="AN110">
        <f t="shared" si="9"/>
        <v>4.178063426318622E-2</v>
      </c>
      <c r="AO110">
        <f t="shared" si="9"/>
        <v>4.1805560960190294E-2</v>
      </c>
      <c r="AP110">
        <f t="shared" si="9"/>
        <v>4.1829272198879233E-2</v>
      </c>
      <c r="AQ110">
        <f t="shared" si="9"/>
        <v>4.1851854676733351E-2</v>
      </c>
      <c r="AR110">
        <f t="shared" si="9"/>
        <v>4.1873387056975395E-2</v>
      </c>
      <c r="AS110">
        <f t="shared" si="9"/>
        <v>4.1893940873797546E-2</v>
      </c>
      <c r="AT110">
        <f t="shared" si="9"/>
        <v>4.1913581318857057E-2</v>
      </c>
      <c r="AU110">
        <f t="shared" si="9"/>
        <v>4.1932367926610314E-2</v>
      </c>
      <c r="AV110">
        <f t="shared" si="9"/>
        <v>4.1950355173190262E-2</v>
      </c>
      <c r="AW110">
        <f t="shared" si="9"/>
        <v>4.1967593001173524E-2</v>
      </c>
      <c r="AX110">
        <f t="shared" si="9"/>
        <v>4.1984127280633957E-2</v>
      </c>
      <c r="AY110">
        <f t="shared" si="9"/>
        <v>4.2000000215264614E-2</v>
      </c>
      <c r="AZ110">
        <f t="shared" si="9"/>
        <v>4.2015250701007353E-2</v>
      </c>
      <c r="BA110">
        <f t="shared" si="9"/>
        <v>4.2029914643510413E-2</v>
      </c>
      <c r="BB110">
        <f t="shared" si="9"/>
        <v>4.2044025239798798E-2</v>
      </c>
      <c r="BC110">
        <f t="shared" si="9"/>
        <v>4.2057613228758034E-2</v>
      </c>
      <c r="BD110">
        <f t="shared" si="9"/>
        <v>4.2070707114372552E-2</v>
      </c>
      <c r="BE110">
        <f t="shared" si="9"/>
        <v>4.2083333365103878E-2</v>
      </c>
      <c r="BF110">
        <f t="shared" si="9"/>
        <v>4.2095516592324064E-2</v>
      </c>
      <c r="BG110">
        <f t="shared" si="9"/>
        <v>4.2107279710321389E-2</v>
      </c>
      <c r="BH110">
        <f t="shared" si="9"/>
        <v>4.2118644080056757E-2</v>
      </c>
      <c r="BI110">
        <f t="shared" si="9"/>
        <v>4.2129629638560796E-2</v>
      </c>
    </row>
    <row r="111" spans="1:61" x14ac:dyDescent="0.2">
      <c r="A111" t="s">
        <v>20</v>
      </c>
      <c r="B111">
        <f>EXP(-B108*B110)</f>
        <v>0.98413354425641741</v>
      </c>
      <c r="C111">
        <f t="shared" ref="C111:BI111" si="10">EXP(-C108*C110)</f>
        <v>0.96701031176830288</v>
      </c>
      <c r="D111">
        <f t="shared" si="10"/>
        <v>0.94915710544585974</v>
      </c>
      <c r="E111">
        <f t="shared" si="10"/>
        <v>0.93092376103922481</v>
      </c>
      <c r="F111">
        <f t="shared" si="10"/>
        <v>0.91254522210944544</v>
      </c>
      <c r="G111">
        <f t="shared" si="10"/>
        <v>0.89418058785378585</v>
      </c>
      <c r="H111">
        <f t="shared" si="10"/>
        <v>0.8759380818030913</v>
      </c>
      <c r="I111">
        <f t="shared" si="10"/>
        <v>0.85789130563178495</v>
      </c>
      <c r="J111">
        <f t="shared" si="10"/>
        <v>0.84009000943175427</v>
      </c>
      <c r="K111">
        <f t="shared" si="10"/>
        <v>0.82256734741718285</v>
      </c>
      <c r="L111">
        <f t="shared" si="10"/>
        <v>0.80534483802459167</v>
      </c>
      <c r="M111">
        <f t="shared" si="10"/>
        <v>0.78843579716692935</v>
      </c>
      <c r="N111">
        <f t="shared" si="10"/>
        <v>0.77184773907970972</v>
      </c>
      <c r="O111">
        <f t="shared" si="10"/>
        <v>0.75558406899185171</v>
      </c>
      <c r="P111">
        <f t="shared" si="10"/>
        <v>0.73964528413098318</v>
      </c>
      <c r="Q111">
        <f t="shared" si="10"/>
        <v>0.72402982999955812</v>
      </c>
      <c r="R111">
        <f t="shared" si="10"/>
        <v>0.70873471303768099</v>
      </c>
      <c r="S111">
        <f t="shared" si="10"/>
        <v>0.69375594006600194</v>
      </c>
      <c r="T111">
        <f t="shared" si="10"/>
        <v>0.67908883397541131</v>
      </c>
      <c r="U111">
        <f t="shared" si="10"/>
        <v>0.66472826068412427</v>
      </c>
      <c r="V111">
        <f t="shared" si="10"/>
        <v>0.65066879229969021</v>
      </c>
      <c r="W111">
        <f t="shared" si="10"/>
        <v>0.63690482432305051</v>
      </c>
      <c r="X111">
        <f t="shared" si="10"/>
        <v>0.62343065969660061</v>
      </c>
      <c r="Y111">
        <f t="shared" si="10"/>
        <v>0.6102405689081164</v>
      </c>
      <c r="Z111">
        <f t="shared" si="10"/>
        <v>0.59732883279193461</v>
      </c>
      <c r="AA111">
        <f t="shared" si="10"/>
        <v>0.58468977282248913</v>
      </c>
      <c r="AB111">
        <f t="shared" si="10"/>
        <v>0.57231777236598047</v>
      </c>
      <c r="AC111">
        <f t="shared" si="10"/>
        <v>0.56020729139711567</v>
      </c>
      <c r="AD111">
        <f t="shared" si="10"/>
        <v>0.54835287649530506</v>
      </c>
      <c r="AE111">
        <f t="shared" si="10"/>
        <v>0.53674916743398826</v>
      </c>
      <c r="AF111">
        <f t="shared" si="10"/>
        <v>0.5253909013144672</v>
      </c>
      <c r="AG111">
        <f t="shared" si="10"/>
        <v>0.5142729149333426</v>
      </c>
      <c r="AH111">
        <f t="shared" si="10"/>
        <v>0.50339014588269215</v>
      </c>
      <c r="AI111">
        <f t="shared" si="10"/>
        <v>0.49273763274451238</v>
      </c>
      <c r="AJ111">
        <f t="shared" si="10"/>
        <v>0.48231051464122748</v>
      </c>
      <c r="AK111">
        <f t="shared" si="10"/>
        <v>0.47210403033179565</v>
      </c>
      <c r="AL111">
        <f t="shared" si="10"/>
        <v>0.46211351699056491</v>
      </c>
      <c r="AM111">
        <f t="shared" si="10"/>
        <v>0.45233440876806202</v>
      </c>
      <c r="AN111">
        <f t="shared" si="10"/>
        <v>0.44276223520537628</v>
      </c>
      <c r="AO111">
        <f t="shared" si="10"/>
        <v>0.43339261955385205</v>
      </c>
      <c r="AP111">
        <f t="shared" si="10"/>
        <v>0.42422127703734525</v>
      </c>
      <c r="AQ111">
        <f t="shared" si="10"/>
        <v>0.41524401308382125</v>
      </c>
      <c r="AR111">
        <f t="shared" si="10"/>
        <v>0.40645672154547763</v>
      </c>
      <c r="AS111">
        <f t="shared" si="10"/>
        <v>0.3978553829210737</v>
      </c>
      <c r="AT111">
        <f t="shared" si="10"/>
        <v>0.38943606259016922</v>
      </c>
      <c r="AU111">
        <f t="shared" si="10"/>
        <v>0.38119490906608322</v>
      </c>
      <c r="AV111">
        <f t="shared" si="10"/>
        <v>0.37312815227230545</v>
      </c>
      <c r="AW111">
        <f t="shared" si="10"/>
        <v>0.36523210184557681</v>
      </c>
      <c r="AX111">
        <f t="shared" si="10"/>
        <v>0.35750314546777168</v>
      </c>
      <c r="AY111">
        <f t="shared" si="10"/>
        <v>0.34993774722792498</v>
      </c>
      <c r="AZ111">
        <f t="shared" si="10"/>
        <v>0.3425324460151834</v>
      </c>
      <c r="BA111">
        <f t="shared" si="10"/>
        <v>0.33528385394305421</v>
      </c>
      <c r="BB111">
        <f t="shared" si="10"/>
        <v>0.32818865480503373</v>
      </c>
      <c r="BC111">
        <f t="shared" si="10"/>
        <v>0.32124360256149309</v>
      </c>
      <c r="BD111">
        <f t="shared" si="10"/>
        <v>0.31444551985754932</v>
      </c>
      <c r="BE111">
        <f t="shared" si="10"/>
        <v>0.30779129657155208</v>
      </c>
      <c r="BF111">
        <f t="shared" si="10"/>
        <v>0.30127788839374342</v>
      </c>
      <c r="BG111">
        <f t="shared" si="10"/>
        <v>0.29490231543460166</v>
      </c>
      <c r="BH111">
        <f t="shared" si="10"/>
        <v>0.28866166086234857</v>
      </c>
      <c r="BI111">
        <f t="shared" si="10"/>
        <v>0.28255306956908366</v>
      </c>
    </row>
    <row r="112" spans="1:61" x14ac:dyDescent="0.2">
      <c r="A112" t="s">
        <v>21</v>
      </c>
      <c r="B112">
        <f>B109*B111</f>
        <v>2.0912837815448868</v>
      </c>
      <c r="C112">
        <f t="shared" ref="C112" si="11">C109*C111</f>
        <v>2.0548969125076435</v>
      </c>
      <c r="D112">
        <f t="shared" ref="D112" si="12">D109*D111</f>
        <v>2.0169588490724522</v>
      </c>
      <c r="E112">
        <f t="shared" ref="E112" si="13">E109*E111</f>
        <v>1.9782129922083527</v>
      </c>
      <c r="F112">
        <f t="shared" ref="F112" si="14">F109*F111</f>
        <v>1.9391585969825715</v>
      </c>
      <c r="G112">
        <f t="shared" ref="G112" si="15">G109*G111</f>
        <v>1.9001337491892949</v>
      </c>
      <c r="H112">
        <f t="shared" ref="H112" si="16">H109*H111</f>
        <v>1.8613684238315691</v>
      </c>
      <c r="I112">
        <f t="shared" ref="I112" si="17">I109*I111</f>
        <v>1.823019024467543</v>
      </c>
      <c r="J112">
        <f t="shared" ref="J112" si="18">J109*J111</f>
        <v>1.7851912700424779</v>
      </c>
      <c r="K112">
        <f t="shared" ref="K112" si="19">K109*K111</f>
        <v>1.7479556132615135</v>
      </c>
      <c r="L112">
        <f t="shared" ref="L112" si="20">L109*L111</f>
        <v>1.7113577808022573</v>
      </c>
      <c r="M112">
        <f t="shared" ref="M112" si="21">M109*M111</f>
        <v>1.6754260689797249</v>
      </c>
      <c r="N112">
        <f t="shared" ref="N112" si="22">N109*N111</f>
        <v>1.6401764455443832</v>
      </c>
      <c r="O112">
        <f t="shared" ref="O112" si="23">O109*O111</f>
        <v>1.6056161466076848</v>
      </c>
      <c r="P112">
        <f t="shared" ref="P112" si="24">P109*P111</f>
        <v>1.5717462287783392</v>
      </c>
      <c r="Q112">
        <f t="shared" ref="Q112" si="25">Q109*Q111</f>
        <v>1.5385633887490611</v>
      </c>
      <c r="R112">
        <f t="shared" ref="R112" si="26">R109*R111</f>
        <v>1.506061265205072</v>
      </c>
      <c r="S112">
        <f t="shared" ref="S112" si="27">S109*S111</f>
        <v>1.4742313726402541</v>
      </c>
      <c r="T112">
        <f t="shared" ref="T112" si="28">T109*T111</f>
        <v>1.4430637721977491</v>
      </c>
      <c r="U112">
        <f t="shared" ref="U112" si="29">U109*U111</f>
        <v>1.4125475539537642</v>
      </c>
      <c r="V112">
        <f t="shared" ref="V112" si="30">V109*V111</f>
        <v>1.3826711836368417</v>
      </c>
      <c r="W112">
        <f t="shared" ref="W112" si="31">W109*W111</f>
        <v>1.3534227516864823</v>
      </c>
      <c r="X112">
        <f t="shared" ref="X112" si="32">X109*X111</f>
        <v>1.3247901518552763</v>
      </c>
      <c r="Y112">
        <f t="shared" ref="Y112" si="33">Y109*Y111</f>
        <v>1.2967612089297473</v>
      </c>
      <c r="Z112">
        <f t="shared" ref="Z112" si="34">Z109*Z111</f>
        <v>1.269323769682861</v>
      </c>
      <c r="AA112">
        <f t="shared" ref="AA112" si="35">AA109*AA111</f>
        <v>1.2424657672477895</v>
      </c>
      <c r="AB112">
        <f t="shared" ref="AB112" si="36">AB109*AB111</f>
        <v>1.2161752662777086</v>
      </c>
      <c r="AC112">
        <f t="shared" ref="AC112" si="37">AC109*AC111</f>
        <v>1.1904404942188709</v>
      </c>
      <c r="AD112">
        <f t="shared" ref="AD112" si="38">AD109*AD111</f>
        <v>1.1652498625525232</v>
      </c>
      <c r="AE112">
        <f t="shared" ref="AE112" si="39">AE109*AE111</f>
        <v>1.1405919807972251</v>
      </c>
      <c r="AF112">
        <f t="shared" ref="AF112" si="40">AF109*AF111</f>
        <v>1.1164556652932427</v>
      </c>
      <c r="AG112">
        <f t="shared" ref="AG112" si="41">AG109*AG111</f>
        <v>1.0928299442333531</v>
      </c>
      <c r="AH112">
        <f t="shared" ref="AH112" si="42">AH109*AH111</f>
        <v>1.0697040600007208</v>
      </c>
      <c r="AI112">
        <f t="shared" ref="AI112" si="43">AI109*AI111</f>
        <v>1.0470674695820887</v>
      </c>
      <c r="AJ112">
        <f t="shared" ref="AJ112" si="44">AJ109*AJ111</f>
        <v>1.0249098436126085</v>
      </c>
      <c r="AK112">
        <f t="shared" ref="AK112" si="45">AK109*AK111</f>
        <v>1.0032210644550659</v>
      </c>
      <c r="AL112">
        <f t="shared" ref="AL112" si="46">AL109*AL111</f>
        <v>0.98199122360495039</v>
      </c>
      <c r="AM112">
        <f t="shared" ref="AM112" si="47">AM109*AM111</f>
        <v>0.96121061863213175</v>
      </c>
      <c r="AN112">
        <f t="shared" ref="AN112" si="48">AN109*AN111</f>
        <v>0.94086974981142457</v>
      </c>
      <c r="AO112">
        <f t="shared" ref="AO112" si="49">AO109*AO111</f>
        <v>0.92095931655193564</v>
      </c>
      <c r="AP112">
        <f t="shared" ref="AP112" si="50">AP109*AP111</f>
        <v>0.90147021370435865</v>
      </c>
      <c r="AQ112">
        <f t="shared" ref="AQ112" si="51">AQ109*AQ111</f>
        <v>0.88239352780312019</v>
      </c>
      <c r="AR112">
        <f t="shared" ref="AR112" si="52">AR109*AR111</f>
        <v>0.86372053328414</v>
      </c>
      <c r="AS112">
        <f t="shared" ref="AS112" si="53">AS109*AS111</f>
        <v>0.84544268870728156</v>
      </c>
      <c r="AT112">
        <f t="shared" ref="AT112" si="54">AT109*AT111</f>
        <v>0.82755163300410961</v>
      </c>
      <c r="AU112">
        <f t="shared" ref="AU112" si="55">AU109*AU111</f>
        <v>0.81003918176542689</v>
      </c>
      <c r="AV112">
        <f t="shared" ref="AV112" si="56">AV109*AV111</f>
        <v>0.79289732357864906</v>
      </c>
      <c r="AW112">
        <f t="shared" ref="AW112" si="57">AW109*AW111</f>
        <v>0.77611821642185075</v>
      </c>
      <c r="AX112">
        <f t="shared" ref="AX112" si="58">AX109*AX111</f>
        <v>0.75969418411901479</v>
      </c>
      <c r="AY112">
        <f t="shared" ref="AY112" si="59">AY109*AY111</f>
        <v>0.74361771285934053</v>
      </c>
      <c r="AZ112">
        <f t="shared" ref="AZ112" si="60">AZ109*AZ111</f>
        <v>0.72788144778226471</v>
      </c>
      <c r="BA112">
        <f t="shared" ref="BA112" si="61">BA109*BA111</f>
        <v>0.71247818962899023</v>
      </c>
      <c r="BB112">
        <f t="shared" ref="BB112" si="62">BB109*BB111</f>
        <v>0.69740089146069673</v>
      </c>
      <c r="BC112">
        <f t="shared" ref="BC112" si="63">BC109*BC111</f>
        <v>0.68264265544317282</v>
      </c>
      <c r="BD112">
        <f t="shared" ref="BD112" si="64">BD109*BD111</f>
        <v>0.66819672969729227</v>
      </c>
      <c r="BE112">
        <f t="shared" ref="BE112" si="65">BE109*BE111</f>
        <v>0.65405650521454817</v>
      </c>
      <c r="BF112">
        <f t="shared" ref="BF112" si="66">BF109*BF111</f>
        <v>0.64021551283670475</v>
      </c>
      <c r="BG112">
        <f t="shared" ref="BG112" si="67">BG109*BG111</f>
        <v>0.62666742029852851</v>
      </c>
      <c r="BH112">
        <f t="shared" ref="BH112" si="68">BH109*BH111</f>
        <v>0.61340602933249067</v>
      </c>
      <c r="BI112">
        <f t="shared" ref="BI112" si="69">BI109*BI111</f>
        <v>28.855732229742667</v>
      </c>
    </row>
    <row r="113" spans="1:66" x14ac:dyDescent="0.2">
      <c r="A113">
        <f>SUM(B112:BI112)</f>
        <v>100.59970345591411</v>
      </c>
    </row>
    <row r="114" spans="1:66" x14ac:dyDescent="0.2">
      <c r="A114" t="s">
        <v>36</v>
      </c>
      <c r="B114">
        <f>B112/$A$113</f>
        <v>2.0788170438905438E-2</v>
      </c>
      <c r="C114">
        <f t="shared" ref="C114:BI114" si="70">C112/$A$113</f>
        <v>2.0426470873327798E-2</v>
      </c>
      <c r="D114">
        <f t="shared" si="70"/>
        <v>2.0049351834882354E-2</v>
      </c>
      <c r="E114">
        <f t="shared" si="70"/>
        <v>1.9664203017012535E-2</v>
      </c>
      <c r="F114">
        <f t="shared" si="70"/>
        <v>1.9275987208375527E-2</v>
      </c>
      <c r="G114">
        <f t="shared" si="70"/>
        <v>1.8888065112657039E-2</v>
      </c>
      <c r="H114">
        <f t="shared" si="70"/>
        <v>1.8502722770423256E-2</v>
      </c>
      <c r="I114">
        <f t="shared" si="70"/>
        <v>1.8121514893594554E-2</v>
      </c>
      <c r="J114">
        <f t="shared" si="70"/>
        <v>1.7745492369416416E-2</v>
      </c>
      <c r="K114">
        <f t="shared" si="70"/>
        <v>1.7375355525054023E-2</v>
      </c>
      <c r="L114">
        <f t="shared" si="70"/>
        <v>1.7011558901386097E-2</v>
      </c>
      <c r="M114">
        <f t="shared" si="70"/>
        <v>1.6654383774738941E-2</v>
      </c>
      <c r="N114">
        <f t="shared" si="70"/>
        <v>1.6303988870734188E-2</v>
      </c>
      <c r="O114">
        <f t="shared" si="70"/>
        <v>1.5960446119121167E-2</v>
      </c>
      <c r="P114">
        <f t="shared" si="70"/>
        <v>1.562376602299953E-2</v>
      </c>
      <c r="Q114">
        <f t="shared" si="70"/>
        <v>1.529391574621596E-2</v>
      </c>
      <c r="R114">
        <f t="shared" si="70"/>
        <v>1.4970832054838755E-2</v>
      </c>
      <c r="S114">
        <f t="shared" si="70"/>
        <v>1.4654430599651894E-2</v>
      </c>
      <c r="T114">
        <f t="shared" si="70"/>
        <v>1.4344612584570333E-2</v>
      </c>
      <c r="U114">
        <f t="shared" si="70"/>
        <v>1.4041269560727742E-2</v>
      </c>
      <c r="V114">
        <f t="shared" si="70"/>
        <v>1.3744286873000285E-2</v>
      </c>
      <c r="W114">
        <f t="shared" si="70"/>
        <v>1.3453546135745757E-2</v>
      </c>
      <c r="X114">
        <f t="shared" si="70"/>
        <v>1.3168927008177914E-2</v>
      </c>
      <c r="Y114">
        <f t="shared" si="70"/>
        <v>1.2890308463961109E-2</v>
      </c>
      <c r="Z114">
        <f t="shared" si="70"/>
        <v>1.2617569695313444E-2</v>
      </c>
      <c r="AA114">
        <f t="shared" si="70"/>
        <v>1.2350590752906903E-2</v>
      </c>
      <c r="AB114">
        <f t="shared" si="70"/>
        <v>1.2089252994773231E-2</v>
      </c>
      <c r="AC114">
        <f t="shared" si="70"/>
        <v>1.1833439397170376E-2</v>
      </c>
      <c r="AD114">
        <f t="shared" si="70"/>
        <v>1.1583034765735384E-2</v>
      </c>
      <c r="AE114">
        <f t="shared" si="70"/>
        <v>1.1337925874672859E-2</v>
      </c>
      <c r="AF114">
        <f t="shared" si="70"/>
        <v>1.1098001554075237E-2</v>
      </c>
      <c r="AG114">
        <f t="shared" si="70"/>
        <v>1.0863152739930937E-2</v>
      </c>
      <c r="AH114">
        <f t="shared" si="70"/>
        <v>1.0633272497363754E-2</v>
      </c>
      <c r="AI114">
        <f t="shared" si="70"/>
        <v>1.0408256024740133E-2</v>
      </c>
      <c r="AJ114">
        <f t="shared" si="70"/>
        <v>1.018800064417442E-2</v>
      </c>
      <c r="AK114">
        <f t="shared" si="70"/>
        <v>9.972405782435613E-3</v>
      </c>
      <c r="AL114">
        <f t="shared" si="70"/>
        <v>9.7613729451527572E-3</v>
      </c>
      <c r="AM114">
        <f t="shared" si="70"/>
        <v>9.5548056864140155E-3</v>
      </c>
      <c r="AN114">
        <f t="shared" si="70"/>
        <v>9.3526095752731794E-3</v>
      </c>
      <c r="AO114">
        <f t="shared" si="70"/>
        <v>9.1546921602560036E-3</v>
      </c>
      <c r="AP114">
        <f t="shared" si="70"/>
        <v>8.9609629326532821E-3</v>
      </c>
      <c r="AQ114">
        <f t="shared" si="70"/>
        <v>8.7713332891663272E-3</v>
      </c>
      <c r="AR114">
        <f t="shared" si="70"/>
        <v>8.5857164943100358E-3</v>
      </c>
      <c r="AS114">
        <f t="shared" si="70"/>
        <v>8.404027642862591E-3</v>
      </c>
      <c r="AT114">
        <f t="shared" si="70"/>
        <v>8.2261836225667236E-3</v>
      </c>
      <c r="AU114">
        <f t="shared" si="70"/>
        <v>8.052103077226376E-3</v>
      </c>
      <c r="AV114">
        <f t="shared" si="70"/>
        <v>7.881706370298806E-3</v>
      </c>
      <c r="AW114">
        <f t="shared" si="70"/>
        <v>7.7149155490499992E-3</v>
      </c>
      <c r="AX114">
        <f t="shared" si="70"/>
        <v>7.5516543093184785E-3</v>
      </c>
      <c r="AY114">
        <f t="shared" si="70"/>
        <v>7.3918479609158764E-3</v>
      </c>
      <c r="AZ114">
        <f t="shared" si="70"/>
        <v>7.2354233936807255E-3</v>
      </c>
      <c r="BA114">
        <f t="shared" si="70"/>
        <v>7.0823090441933575E-3</v>
      </c>
      <c r="BB114">
        <f t="shared" si="70"/>
        <v>6.93243486315364E-3</v>
      </c>
      <c r="BC114">
        <f t="shared" si="70"/>
        <v>6.7857322834189854E-3</v>
      </c>
      <c r="BD114">
        <f t="shared" si="70"/>
        <v>6.6421341886968551E-3</v>
      </c>
      <c r="BE114">
        <f t="shared" si="70"/>
        <v>6.5015748828839825E-3</v>
      </c>
      <c r="BF114">
        <f t="shared" si="70"/>
        <v>6.3639900600429393E-3</v>
      </c>
      <c r="BG114">
        <f t="shared" si="70"/>
        <v>6.2293167750057379E-3</v>
      </c>
      <c r="BH114">
        <f t="shared" si="70"/>
        <v>6.097493414593454E-3</v>
      </c>
      <c r="BI114">
        <f t="shared" si="70"/>
        <v>0.28683714999605481</v>
      </c>
      <c r="BJ114" t="s">
        <v>37</v>
      </c>
      <c r="BN114">
        <f>SUM(B114:BI114)</f>
        <v>0.99999999999999989</v>
      </c>
    </row>
    <row r="115" spans="1:66" x14ac:dyDescent="0.2">
      <c r="A115" t="s">
        <v>38</v>
      </c>
      <c r="B115">
        <f>(1-EXP(-$B$7*B108))/($B$7*B108)</f>
        <v>0.86393926439427382</v>
      </c>
      <c r="C115">
        <f t="shared" ref="C115:BI115" si="71">(1-EXP(-$B$7*C108))/($B$7*C108)</f>
        <v>0.75198060650995602</v>
      </c>
      <c r="D115">
        <f t="shared" si="71"/>
        <v>0.65936704473266761</v>
      </c>
      <c r="E115">
        <f t="shared" si="71"/>
        <v>0.58233815673983158</v>
      </c>
      <c r="F115">
        <f t="shared" si="71"/>
        <v>0.51791322656771344</v>
      </c>
      <c r="G115">
        <f t="shared" si="71"/>
        <v>0.46372283987689639</v>
      </c>
      <c r="H115">
        <f t="shared" si="71"/>
        <v>0.41787789130810388</v>
      </c>
      <c r="I115">
        <f t="shared" si="71"/>
        <v>0.37886751946274483</v>
      </c>
      <c r="J115">
        <f t="shared" si="71"/>
        <v>0.34547943972601863</v>
      </c>
      <c r="K115">
        <f t="shared" si="71"/>
        <v>0.31673764387737868</v>
      </c>
      <c r="L115">
        <f t="shared" si="71"/>
        <v>0.2918535856359879</v>
      </c>
      <c r="M115">
        <f t="shared" si="71"/>
        <v>0.27018785487575209</v>
      </c>
      <c r="N115">
        <f t="shared" si="71"/>
        <v>0.25122002270620403</v>
      </c>
      <c r="O115">
        <f t="shared" si="71"/>
        <v>0.23452486266179101</v>
      </c>
      <c r="P115">
        <f t="shared" si="71"/>
        <v>0.21975355632483506</v>
      </c>
      <c r="Q115">
        <f t="shared" si="71"/>
        <v>0.20661880269812083</v>
      </c>
      <c r="R115">
        <f t="shared" si="71"/>
        <v>0.19488299086950675</v>
      </c>
      <c r="S115">
        <f t="shared" si="71"/>
        <v>0.18434878130692361</v>
      </c>
      <c r="T115">
        <f t="shared" si="71"/>
        <v>0.17485158500746117</v>
      </c>
      <c r="U115">
        <f t="shared" si="71"/>
        <v>0.16625354130388895</v>
      </c>
      <c r="V115">
        <f t="shared" si="71"/>
        <v>0.15843868178142398</v>
      </c>
      <c r="W115">
        <f t="shared" si="71"/>
        <v>0.15130903514582608</v>
      </c>
      <c r="X115">
        <f t="shared" si="71"/>
        <v>0.14478148037260166</v>
      </c>
      <c r="Y115">
        <f t="shared" si="71"/>
        <v>0.13878519641550324</v>
      </c>
      <c r="Z115">
        <f t="shared" si="71"/>
        <v>0.13325958875064697</v>
      </c>
      <c r="AA115">
        <f t="shared" si="71"/>
        <v>0.12815259807961799</v>
      </c>
      <c r="AB115">
        <f t="shared" si="71"/>
        <v>0.12341931615579273</v>
      </c>
      <c r="AC115">
        <f t="shared" si="71"/>
        <v>0.11902084912807395</v>
      </c>
      <c r="AD115">
        <f t="shared" si="71"/>
        <v>0.11492338094126581</v>
      </c>
      <c r="AE115">
        <f t="shared" si="71"/>
        <v>0.11109739891065704</v>
      </c>
      <c r="AF115">
        <f t="shared" si="71"/>
        <v>0.10751705115790559</v>
      </c>
      <c r="AG115">
        <f t="shared" si="71"/>
        <v>0.10415961158994887</v>
      </c>
      <c r="AH115">
        <f t="shared" si="71"/>
        <v>0.10100503286039837</v>
      </c>
      <c r="AI115">
        <f t="shared" si="71"/>
        <v>9.8035571537383917E-2</v>
      </c>
      <c r="AJ115">
        <f t="shared" si="71"/>
        <v>9.5235472719109551E-2</v>
      </c>
      <c r="AK115">
        <f t="shared" si="71"/>
        <v>9.2590703749684158E-2</v>
      </c>
      <c r="AL115">
        <f t="shared" si="71"/>
        <v>9.0088728619475686E-2</v>
      </c>
      <c r="AM115">
        <f t="shared" si="71"/>
        <v>8.7718316185540116E-2</v>
      </c>
      <c r="AN115">
        <f t="shared" si="71"/>
        <v>8.5469376596652935E-2</v>
      </c>
      <c r="AO115">
        <f t="shared" si="71"/>
        <v>8.3332821315637226E-2</v>
      </c>
      <c r="AP115">
        <f t="shared" si="71"/>
        <v>8.1300442947604634E-2</v>
      </c>
      <c r="AQ115">
        <f t="shared" si="71"/>
        <v>7.9364811744822683E-2</v>
      </c>
      <c r="AR115">
        <f t="shared" si="71"/>
        <v>7.7519186197649165E-2</v>
      </c>
      <c r="AS115">
        <f t="shared" si="71"/>
        <v>7.575743556051534E-2</v>
      </c>
      <c r="AT115">
        <f t="shared" si="71"/>
        <v>7.4073972521549153E-2</v>
      </c>
      <c r="AU115">
        <f t="shared" si="71"/>
        <v>7.2463694519458624E-2</v>
      </c>
      <c r="AV115">
        <f t="shared" si="71"/>
        <v>7.0921932454021328E-2</v>
      </c>
      <c r="AW115">
        <f t="shared" si="71"/>
        <v>6.9444405736779916E-2</v>
      </c>
      <c r="AX115">
        <f t="shared" si="71"/>
        <v>6.8027182794221666E-2</v>
      </c>
      <c r="AY115">
        <f t="shared" si="71"/>
        <v>6.6666646273178629E-2</v>
      </c>
      <c r="AZ115">
        <f t="shared" si="71"/>
        <v>6.5359462312548189E-2</v>
      </c>
      <c r="BA115">
        <f t="shared" si="71"/>
        <v>6.4102553340849161E-2</v>
      </c>
      <c r="BB115">
        <f t="shared" si="71"/>
        <v>6.2893073938955837E-2</v>
      </c>
      <c r="BC115">
        <f t="shared" si="71"/>
        <v>6.1728389374320472E-2</v>
      </c>
      <c r="BD115">
        <f t="shared" si="71"/>
        <v>6.0606056469331288E-2</v>
      </c>
      <c r="BE115">
        <f t="shared" si="71"/>
        <v>5.9523806513969435E-2</v>
      </c>
      <c r="BF115">
        <f t="shared" si="71"/>
        <v>5.8479529973116638E-2</v>
      </c>
      <c r="BG115">
        <f t="shared" si="71"/>
        <v>5.7471262772940672E-2</v>
      </c>
      <c r="BH115">
        <f t="shared" si="71"/>
        <v>5.6497173979755809E-2</v>
      </c>
      <c r="BI115">
        <f t="shared" si="71"/>
        <v>5.5555554709445572E-2</v>
      </c>
    </row>
    <row r="116" spans="1:66" x14ac:dyDescent="0.2">
      <c r="A116" t="s">
        <v>39</v>
      </c>
      <c r="B116">
        <f>B108*B115</f>
        <v>0.43196963219713691</v>
      </c>
      <c r="C116">
        <f>C108*C115</f>
        <v>0.75198060650995602</v>
      </c>
      <c r="D116">
        <f t="shared" ref="D116:BI116" si="72">D108*D115</f>
        <v>0.98905056709900141</v>
      </c>
      <c r="E116">
        <f t="shared" si="72"/>
        <v>1.1646763134796632</v>
      </c>
      <c r="F116">
        <f t="shared" si="72"/>
        <v>1.2947830664192836</v>
      </c>
      <c r="G116">
        <f t="shared" si="72"/>
        <v>1.3911685196306891</v>
      </c>
      <c r="H116">
        <f t="shared" si="72"/>
        <v>1.4625726195783635</v>
      </c>
      <c r="I116">
        <f t="shared" si="72"/>
        <v>1.5154700778509793</v>
      </c>
      <c r="J116">
        <f t="shared" si="72"/>
        <v>1.5546574787670839</v>
      </c>
      <c r="K116">
        <f t="shared" si="72"/>
        <v>1.5836882193868935</v>
      </c>
      <c r="L116">
        <f t="shared" si="72"/>
        <v>1.6051947209979334</v>
      </c>
      <c r="M116">
        <f t="shared" si="72"/>
        <v>1.6211271292545124</v>
      </c>
      <c r="N116">
        <f t="shared" si="72"/>
        <v>1.6329301475903262</v>
      </c>
      <c r="O116">
        <f t="shared" si="72"/>
        <v>1.641674038632537</v>
      </c>
      <c r="P116">
        <f t="shared" si="72"/>
        <v>1.648151672436263</v>
      </c>
      <c r="Q116">
        <f t="shared" si="72"/>
        <v>1.6529504215849666</v>
      </c>
      <c r="R116">
        <f t="shared" si="72"/>
        <v>1.6565054223908073</v>
      </c>
      <c r="S116">
        <f t="shared" si="72"/>
        <v>1.6591390317623125</v>
      </c>
      <c r="T116">
        <f t="shared" si="72"/>
        <v>1.6610900575708811</v>
      </c>
      <c r="U116">
        <f t="shared" si="72"/>
        <v>1.6625354130388894</v>
      </c>
      <c r="V116">
        <f t="shared" si="72"/>
        <v>1.6636061587049518</v>
      </c>
      <c r="W116">
        <f t="shared" si="72"/>
        <v>1.6643993866040869</v>
      </c>
      <c r="X116">
        <f t="shared" si="72"/>
        <v>1.6649870242849192</v>
      </c>
      <c r="Y116">
        <f t="shared" si="72"/>
        <v>1.6654223569860389</v>
      </c>
      <c r="Z116">
        <f t="shared" si="72"/>
        <v>1.6657448593830873</v>
      </c>
      <c r="AA116">
        <f t="shared" si="72"/>
        <v>1.6659837750350337</v>
      </c>
      <c r="AB116">
        <f t="shared" si="72"/>
        <v>1.6661607681032018</v>
      </c>
      <c r="AC116">
        <f t="shared" si="72"/>
        <v>1.6662918877930353</v>
      </c>
      <c r="AD116">
        <f t="shared" si="72"/>
        <v>1.6663890236483543</v>
      </c>
      <c r="AE116">
        <f t="shared" si="72"/>
        <v>1.6664609836598556</v>
      </c>
      <c r="AF116">
        <f t="shared" si="72"/>
        <v>1.6665142929475367</v>
      </c>
      <c r="AG116">
        <f t="shared" si="72"/>
        <v>1.6665537854391819</v>
      </c>
      <c r="AH116">
        <f t="shared" si="72"/>
        <v>1.6665830421965731</v>
      </c>
      <c r="AI116">
        <f t="shared" si="72"/>
        <v>1.6666047161355266</v>
      </c>
      <c r="AJ116">
        <f t="shared" si="72"/>
        <v>1.6666207725844171</v>
      </c>
      <c r="AK116">
        <f t="shared" si="72"/>
        <v>1.6666326674943148</v>
      </c>
      <c r="AL116">
        <f t="shared" si="72"/>
        <v>1.6666414794603002</v>
      </c>
      <c r="AM116">
        <f t="shared" si="72"/>
        <v>1.6666480075252621</v>
      </c>
      <c r="AN116">
        <f t="shared" si="72"/>
        <v>1.6666528436347323</v>
      </c>
      <c r="AO116">
        <f t="shared" si="72"/>
        <v>1.6666564263127446</v>
      </c>
      <c r="AP116">
        <f t="shared" si="72"/>
        <v>1.6666590804258949</v>
      </c>
      <c r="AQ116">
        <f t="shared" si="72"/>
        <v>1.6666610466412763</v>
      </c>
      <c r="AR116">
        <f t="shared" si="72"/>
        <v>1.6666625032494571</v>
      </c>
      <c r="AS116">
        <f t="shared" si="72"/>
        <v>1.6666635823313376</v>
      </c>
      <c r="AT116">
        <f t="shared" si="72"/>
        <v>1.6666643817348559</v>
      </c>
      <c r="AU116">
        <f t="shared" si="72"/>
        <v>1.6666649739475483</v>
      </c>
      <c r="AV116">
        <f t="shared" si="72"/>
        <v>1.6666654126695013</v>
      </c>
      <c r="AW116">
        <f t="shared" si="72"/>
        <v>1.6666657376827181</v>
      </c>
      <c r="AX116">
        <f t="shared" si="72"/>
        <v>1.6666659784584308</v>
      </c>
      <c r="AY116">
        <f t="shared" si="72"/>
        <v>1.6666661568294656</v>
      </c>
      <c r="AZ116">
        <f t="shared" si="72"/>
        <v>1.6666662889699788</v>
      </c>
      <c r="BA116">
        <f t="shared" si="72"/>
        <v>1.6666663868620781</v>
      </c>
      <c r="BB116">
        <f t="shared" si="72"/>
        <v>1.6666664593823297</v>
      </c>
      <c r="BC116">
        <f t="shared" si="72"/>
        <v>1.6666665131066527</v>
      </c>
      <c r="BD116">
        <f t="shared" si="72"/>
        <v>1.6666665529066105</v>
      </c>
      <c r="BE116">
        <f t="shared" si="72"/>
        <v>1.6666665823911442</v>
      </c>
      <c r="BF116">
        <f t="shared" si="72"/>
        <v>1.6666666042338243</v>
      </c>
      <c r="BG116">
        <f t="shared" si="72"/>
        <v>1.6666666204152796</v>
      </c>
      <c r="BH116">
        <f t="shared" si="72"/>
        <v>1.6666666324027963</v>
      </c>
      <c r="BI116">
        <f t="shared" si="72"/>
        <v>1.6666666412833671</v>
      </c>
    </row>
    <row r="117" spans="1:66" x14ac:dyDescent="0.2">
      <c r="A117" t="s">
        <v>40</v>
      </c>
      <c r="B117">
        <f>B114*B116</f>
        <v>8.979858338545376E-3</v>
      </c>
      <c r="C117">
        <f t="shared" ref="C117:BI117" si="73">C114*C116</f>
        <v>1.5360309956182988E-2</v>
      </c>
      <c r="D117">
        <f t="shared" si="73"/>
        <v>1.9829822802257795E-2</v>
      </c>
      <c r="E117">
        <f t="shared" si="73"/>
        <v>2.2902431477369829E-2</v>
      </c>
      <c r="F117">
        <f t="shared" si="73"/>
        <v>2.4958221825919353E-2</v>
      </c>
      <c r="G117">
        <f t="shared" si="73"/>
        <v>2.6276481581463156E-2</v>
      </c>
      <c r="H117">
        <f t="shared" si="73"/>
        <v>2.7061575711670175E-2</v>
      </c>
      <c r="I117">
        <f t="shared" si="73"/>
        <v>2.7462613586573419E-2</v>
      </c>
      <c r="J117">
        <f t="shared" si="73"/>
        <v>2.7588162426517453E-2</v>
      </c>
      <c r="K117">
        <f t="shared" si="73"/>
        <v>2.7517145852687028E-2</v>
      </c>
      <c r="L117">
        <f t="shared" si="73"/>
        <v>2.7306864544450367E-2</v>
      </c>
      <c r="M117">
        <f t="shared" si="73"/>
        <v>2.6998873358245471E-2</v>
      </c>
      <c r="N117">
        <f t="shared" si="73"/>
        <v>2.6623274952999012E-2</v>
      </c>
      <c r="O117">
        <f t="shared" si="73"/>
        <v>2.6201850038754648E-2</v>
      </c>
      <c r="P117">
        <f t="shared" si="73"/>
        <v>2.5750336100559539E-2</v>
      </c>
      <c r="Q117">
        <f t="shared" si="73"/>
        <v>2.528008448039263E-2</v>
      </c>
      <c r="R117">
        <f t="shared" si="73"/>
        <v>2.4799264476542508E-2</v>
      </c>
      <c r="S117">
        <f t="shared" si="73"/>
        <v>2.4313737796134448E-2</v>
      </c>
      <c r="T117">
        <f t="shared" si="73"/>
        <v>2.3827693343935918E-2</v>
      </c>
      <c r="U117">
        <f t="shared" si="73"/>
        <v>2.3344107888734884E-2</v>
      </c>
      <c r="V117">
        <f t="shared" si="73"/>
        <v>2.2865080288930896E-2</v>
      </c>
      <c r="W117">
        <f t="shared" si="73"/>
        <v>2.2392073935985021E-2</v>
      </c>
      <c r="X117">
        <f t="shared" si="73"/>
        <v>2.1926092592371448E-2</v>
      </c>
      <c r="Y117">
        <f t="shared" si="73"/>
        <v>2.1467807904327195E-2</v>
      </c>
      <c r="Z117">
        <f t="shared" si="73"/>
        <v>2.1017651857876195E-2</v>
      </c>
      <c r="AA117">
        <f t="shared" si="73"/>
        <v>2.0575883806440622E-2</v>
      </c>
      <c r="AB117">
        <f t="shared" si="73"/>
        <v>2.0142639055565299E-2</v>
      </c>
      <c r="AC117">
        <f t="shared" si="73"/>
        <v>1.9717964072195504E-2</v>
      </c>
      <c r="AD117">
        <f t="shared" si="73"/>
        <v>1.9301841994158731E-2</v>
      </c>
      <c r="AE117">
        <f t="shared" si="73"/>
        <v>1.8894211105769863E-2</v>
      </c>
      <c r="AF117">
        <f t="shared" si="73"/>
        <v>1.8494978213020357E-2</v>
      </c>
      <c r="AG117">
        <f t="shared" si="73"/>
        <v>1.8104028320535922E-2</v>
      </c>
      <c r="AH117">
        <f t="shared" si="73"/>
        <v>1.7721231627161636E-2</v>
      </c>
      <c r="AI117">
        <f t="shared" si="73"/>
        <v>1.7346448577577913E-2</v>
      </c>
      <c r="AJ117">
        <f t="shared" si="73"/>
        <v>1.6979533504684511E-2</v>
      </c>
      <c r="AK117">
        <f t="shared" si="73"/>
        <v>1.6620337250516395E-2</v>
      </c>
      <c r="AL117">
        <f t="shared" si="73"/>
        <v>1.626870904687314E-2</v>
      </c>
      <c r="AM117">
        <f t="shared" si="73"/>
        <v>1.5924497859552963E-2</v>
      </c>
      <c r="AN117">
        <f t="shared" si="73"/>
        <v>1.558755334403447E-2</v>
      </c>
      <c r="AO117">
        <f t="shared" si="73"/>
        <v>1.5257726519805571E-2</v>
      </c>
      <c r="AP117">
        <f t="shared" si="73"/>
        <v>1.4934870241066449E-2</v>
      </c>
      <c r="AQ117">
        <f t="shared" si="73"/>
        <v>1.4618839520161421E-2</v>
      </c>
      <c r="AR117">
        <f t="shared" si="73"/>
        <v>1.4309491744596918E-2</v>
      </c>
      <c r="AS117">
        <f t="shared" si="73"/>
        <v>1.4006686817264953E-2</v>
      </c>
      <c r="AT117">
        <f t="shared" si="73"/>
        <v>1.3710287241342566E-2</v>
      </c>
      <c r="AU117">
        <f t="shared" si="73"/>
        <v>1.3420158165428471E-2</v>
      </c>
      <c r="AV117">
        <f t="shared" si="73"/>
        <v>1.3136167400193896E-2</v>
      </c>
      <c r="AW117">
        <f t="shared" si="73"/>
        <v>1.2858185414717289E-2</v>
      </c>
      <c r="AX117">
        <f t="shared" si="73"/>
        <v>1.2586085318420107E-2</v>
      </c>
      <c r="AY117">
        <f t="shared" si="73"/>
        <v>1.2319742832887386E-2</v>
      </c>
      <c r="AZ117">
        <f t="shared" si="73"/>
        <v>1.2059036256672425E-2</v>
      </c>
      <c r="BA117">
        <f t="shared" si="73"/>
        <v>1.1803846425326361E-2</v>
      </c>
      <c r="BB117">
        <f t="shared" si="73"/>
        <v>1.1554056668270902E-2</v>
      </c>
      <c r="BC117">
        <f t="shared" si="73"/>
        <v>1.1309552763681164E-2</v>
      </c>
      <c r="BD117">
        <f t="shared" si="73"/>
        <v>1.1070222892218533E-2</v>
      </c>
      <c r="BE117">
        <f t="shared" si="73"/>
        <v>1.083595759021635E-2</v>
      </c>
      <c r="BF117">
        <f t="shared" si="73"/>
        <v>1.0606649702749577E-2</v>
      </c>
      <c r="BG117">
        <f t="shared" si="73"/>
        <v>1.0382194336895021E-2</v>
      </c>
      <c r="BH117">
        <f t="shared" si="73"/>
        <v>1.0162488815398699E-2</v>
      </c>
      <c r="BI117">
        <f t="shared" si="73"/>
        <v>0.47806190937921805</v>
      </c>
    </row>
    <row r="118" spans="1:66" x14ac:dyDescent="0.2">
      <c r="A118">
        <f>SUM(B117:BI117)</f>
        <v>1.5727354309440458</v>
      </c>
    </row>
    <row r="121" spans="1:66" x14ac:dyDescent="0.2">
      <c r="A121" t="s">
        <v>41</v>
      </c>
    </row>
    <row r="122" spans="1:66" x14ac:dyDescent="0.2">
      <c r="A122" t="s">
        <v>42</v>
      </c>
    </row>
    <row r="123" spans="1:66" x14ac:dyDescent="0.2">
      <c r="A123" t="s">
        <v>43</v>
      </c>
    </row>
    <row r="125" spans="1:66" x14ac:dyDescent="0.2">
      <c r="A125" t="s">
        <v>46</v>
      </c>
    </row>
    <row r="127" spans="1:66" x14ac:dyDescent="0.2">
      <c r="A127" t="s">
        <v>18</v>
      </c>
      <c r="B127">
        <v>0.5</v>
      </c>
      <c r="C127">
        <v>1</v>
      </c>
      <c r="D127">
        <v>1.5</v>
      </c>
      <c r="E127">
        <v>2</v>
      </c>
      <c r="F127">
        <v>2.5</v>
      </c>
      <c r="G127">
        <v>3</v>
      </c>
      <c r="H127">
        <v>3.5</v>
      </c>
      <c r="I127">
        <v>4</v>
      </c>
      <c r="J127">
        <v>4.5</v>
      </c>
      <c r="K127">
        <v>5</v>
      </c>
      <c r="L127">
        <v>5.5</v>
      </c>
      <c r="M127">
        <v>6</v>
      </c>
      <c r="N127">
        <v>6.5</v>
      </c>
      <c r="O127">
        <v>7</v>
      </c>
      <c r="P127">
        <v>7.5</v>
      </c>
      <c r="Q127">
        <v>8</v>
      </c>
      <c r="R127">
        <v>8.5</v>
      </c>
      <c r="S127">
        <v>9</v>
      </c>
      <c r="T127">
        <v>9.5</v>
      </c>
      <c r="U127">
        <v>10</v>
      </c>
      <c r="V127">
        <v>10.5</v>
      </c>
      <c r="W127">
        <v>11</v>
      </c>
      <c r="X127">
        <v>11.5</v>
      </c>
      <c r="Y127">
        <v>12</v>
      </c>
      <c r="Z127">
        <v>12.5</v>
      </c>
      <c r="AA127">
        <v>13</v>
      </c>
      <c r="AB127">
        <v>13.5</v>
      </c>
      <c r="AC127">
        <v>14</v>
      </c>
      <c r="AD127">
        <v>14.5</v>
      </c>
      <c r="AE127">
        <v>15</v>
      </c>
      <c r="AF127">
        <v>15.5</v>
      </c>
      <c r="AG127">
        <v>16</v>
      </c>
      <c r="AH127">
        <v>16.5</v>
      </c>
      <c r="AI127">
        <v>17</v>
      </c>
      <c r="AJ127">
        <v>17.5</v>
      </c>
      <c r="AK127">
        <v>18</v>
      </c>
      <c r="AL127">
        <v>18.5</v>
      </c>
      <c r="AM127">
        <v>19</v>
      </c>
      <c r="AN127">
        <v>19.5</v>
      </c>
      <c r="AO127">
        <v>20</v>
      </c>
    </row>
    <row r="128" spans="1:66" x14ac:dyDescent="0.2">
      <c r="A128" t="s">
        <v>20</v>
      </c>
      <c r="B128">
        <f>B91</f>
        <v>0.98413354425641741</v>
      </c>
      <c r="C128">
        <f t="shared" ref="C128:AO128" si="74">C91</f>
        <v>0.96701031176830288</v>
      </c>
      <c r="D128">
        <f t="shared" si="74"/>
        <v>0.94915710544585974</v>
      </c>
      <c r="E128">
        <f t="shared" si="74"/>
        <v>0.93092376103922481</v>
      </c>
      <c r="F128">
        <f t="shared" si="74"/>
        <v>0.91254522210944544</v>
      </c>
      <c r="G128">
        <f t="shared" si="74"/>
        <v>0.89418058785378585</v>
      </c>
      <c r="H128">
        <f t="shared" si="74"/>
        <v>0.8759380818030913</v>
      </c>
      <c r="I128">
        <f t="shared" si="74"/>
        <v>0.85789130563178495</v>
      </c>
      <c r="J128">
        <f t="shared" si="74"/>
        <v>0.84009000943175427</v>
      </c>
      <c r="K128">
        <f t="shared" si="74"/>
        <v>0.82256734741718285</v>
      </c>
      <c r="L128">
        <f t="shared" si="74"/>
        <v>0.80534483802459167</v>
      </c>
      <c r="M128">
        <f t="shared" si="74"/>
        <v>0.78843579716692935</v>
      </c>
      <c r="N128">
        <f t="shared" si="74"/>
        <v>0.77184773907970972</v>
      </c>
      <c r="O128">
        <f t="shared" si="74"/>
        <v>0.75558406899185171</v>
      </c>
      <c r="P128">
        <f t="shared" si="74"/>
        <v>0.73964528413098318</v>
      </c>
      <c r="Q128">
        <f t="shared" si="74"/>
        <v>0.72402982999955812</v>
      </c>
      <c r="R128">
        <f t="shared" si="74"/>
        <v>0.70873471303768099</v>
      </c>
      <c r="S128">
        <f t="shared" si="74"/>
        <v>0.69375594006600194</v>
      </c>
      <c r="T128">
        <f t="shared" si="74"/>
        <v>0.67908883397541131</v>
      </c>
      <c r="U128">
        <f t="shared" si="74"/>
        <v>0.66472826068412427</v>
      </c>
      <c r="V128">
        <f t="shared" si="74"/>
        <v>0.65066879229969021</v>
      </c>
      <c r="W128">
        <f t="shared" si="74"/>
        <v>0.63690482432305051</v>
      </c>
      <c r="X128">
        <f t="shared" si="74"/>
        <v>0.62343065969660061</v>
      </c>
      <c r="Y128">
        <f t="shared" si="74"/>
        <v>0.6102405689081164</v>
      </c>
      <c r="Z128">
        <f t="shared" si="74"/>
        <v>0.59732883279193461</v>
      </c>
      <c r="AA128">
        <f t="shared" si="74"/>
        <v>0.58468977282248913</v>
      </c>
      <c r="AB128">
        <f t="shared" si="74"/>
        <v>0.57231777236598047</v>
      </c>
      <c r="AC128">
        <f t="shared" si="74"/>
        <v>0.56020729139711567</v>
      </c>
      <c r="AD128">
        <f t="shared" si="74"/>
        <v>0.54835287649530506</v>
      </c>
      <c r="AE128">
        <f t="shared" si="74"/>
        <v>0.53674916743398826</v>
      </c>
      <c r="AF128">
        <f t="shared" si="74"/>
        <v>0.5253909013144672</v>
      </c>
      <c r="AG128">
        <f t="shared" si="74"/>
        <v>0.5142729149333426</v>
      </c>
      <c r="AH128">
        <f t="shared" si="74"/>
        <v>0.50339014588269215</v>
      </c>
      <c r="AI128">
        <f t="shared" si="74"/>
        <v>0.49273763274451238</v>
      </c>
      <c r="AJ128">
        <f t="shared" si="74"/>
        <v>0.48231051464122748</v>
      </c>
      <c r="AK128">
        <f t="shared" si="74"/>
        <v>0.47210403033179565</v>
      </c>
      <c r="AL128">
        <f t="shared" si="74"/>
        <v>0.46211351699056491</v>
      </c>
      <c r="AM128">
        <f t="shared" si="74"/>
        <v>0.45233440876806202</v>
      </c>
      <c r="AN128">
        <f t="shared" si="74"/>
        <v>0.44276223520537628</v>
      </c>
      <c r="AO128">
        <f t="shared" si="74"/>
        <v>0.43339261955385205</v>
      </c>
    </row>
    <row r="129" spans="1:41" x14ac:dyDescent="0.2">
      <c r="A129" t="s">
        <v>27</v>
      </c>
      <c r="B129">
        <f>$I$89</f>
        <v>36944.904571800347</v>
      </c>
      <c r="C129">
        <f t="shared" ref="C129:AO129" si="75">$I$89</f>
        <v>36944.904571800347</v>
      </c>
      <c r="D129">
        <f t="shared" si="75"/>
        <v>36944.904571800347</v>
      </c>
      <c r="E129">
        <f t="shared" si="75"/>
        <v>36944.904571800347</v>
      </c>
      <c r="F129">
        <f t="shared" si="75"/>
        <v>36944.904571800347</v>
      </c>
      <c r="G129">
        <f t="shared" si="75"/>
        <v>36944.904571800347</v>
      </c>
      <c r="H129">
        <f t="shared" si="75"/>
        <v>36944.904571800347</v>
      </c>
      <c r="I129">
        <f t="shared" si="75"/>
        <v>36944.904571800347</v>
      </c>
      <c r="J129">
        <f t="shared" si="75"/>
        <v>36944.904571800347</v>
      </c>
      <c r="K129">
        <f t="shared" si="75"/>
        <v>36944.904571800347</v>
      </c>
      <c r="L129">
        <f t="shared" si="75"/>
        <v>36944.904571800347</v>
      </c>
      <c r="M129">
        <f t="shared" si="75"/>
        <v>36944.904571800347</v>
      </c>
      <c r="N129">
        <f t="shared" si="75"/>
        <v>36944.904571800347</v>
      </c>
      <c r="O129">
        <f t="shared" si="75"/>
        <v>36944.904571800347</v>
      </c>
      <c r="P129">
        <f t="shared" si="75"/>
        <v>36944.904571800347</v>
      </c>
      <c r="Q129">
        <f t="shared" si="75"/>
        <v>36944.904571800347</v>
      </c>
      <c r="R129">
        <f t="shared" si="75"/>
        <v>36944.904571800347</v>
      </c>
      <c r="S129">
        <f t="shared" si="75"/>
        <v>36944.904571800347</v>
      </c>
      <c r="T129">
        <f t="shared" si="75"/>
        <v>36944.904571800347</v>
      </c>
      <c r="U129">
        <f t="shared" si="75"/>
        <v>36944.904571800347</v>
      </c>
      <c r="V129">
        <f t="shared" si="75"/>
        <v>36944.904571800347</v>
      </c>
      <c r="W129">
        <f t="shared" si="75"/>
        <v>36944.904571800347</v>
      </c>
      <c r="X129">
        <f t="shared" si="75"/>
        <v>36944.904571800347</v>
      </c>
      <c r="Y129">
        <f t="shared" si="75"/>
        <v>36944.904571800347</v>
      </c>
      <c r="Z129">
        <f t="shared" si="75"/>
        <v>36944.904571800347</v>
      </c>
      <c r="AA129">
        <f t="shared" si="75"/>
        <v>36944.904571800347</v>
      </c>
      <c r="AB129">
        <f t="shared" si="75"/>
        <v>36944.904571800347</v>
      </c>
      <c r="AC129">
        <f t="shared" si="75"/>
        <v>36944.904571800347</v>
      </c>
      <c r="AD129">
        <f t="shared" si="75"/>
        <v>36944.904571800347</v>
      </c>
      <c r="AE129">
        <f t="shared" si="75"/>
        <v>36944.904571800347</v>
      </c>
      <c r="AF129">
        <f t="shared" si="75"/>
        <v>36944.904571800347</v>
      </c>
      <c r="AG129">
        <f t="shared" si="75"/>
        <v>36944.904571800347</v>
      </c>
      <c r="AH129">
        <f t="shared" si="75"/>
        <v>36944.904571800347</v>
      </c>
      <c r="AI129">
        <f t="shared" si="75"/>
        <v>36944.904571800347</v>
      </c>
      <c r="AJ129">
        <f t="shared" si="75"/>
        <v>36944.904571800347</v>
      </c>
      <c r="AK129">
        <f t="shared" si="75"/>
        <v>36944.904571800347</v>
      </c>
      <c r="AL129">
        <f t="shared" si="75"/>
        <v>36944.904571800347</v>
      </c>
      <c r="AM129">
        <f t="shared" si="75"/>
        <v>36944.904571800347</v>
      </c>
      <c r="AN129">
        <f t="shared" si="75"/>
        <v>36944.904571800347</v>
      </c>
      <c r="AO129">
        <f t="shared" si="75"/>
        <v>36944.904571800347</v>
      </c>
    </row>
    <row r="130" spans="1:41" x14ac:dyDescent="0.2">
      <c r="A130" t="s">
        <v>21</v>
      </c>
      <c r="B130">
        <f>B128*B129</f>
        <v>36358.719878460994</v>
      </c>
      <c r="C130">
        <f t="shared" ref="C130:AO130" si="76">C128*C129</f>
        <v>35726.103688226853</v>
      </c>
      <c r="D130">
        <f t="shared" si="76"/>
        <v>35066.518684343529</v>
      </c>
      <c r="E130">
        <f t="shared" si="76"/>
        <v>34392.889515215633</v>
      </c>
      <c r="F130">
        <f t="shared" si="76"/>
        <v>33713.896148285814</v>
      </c>
      <c r="G130">
        <f t="shared" si="76"/>
        <v>33035.416488214454</v>
      </c>
      <c r="H130">
        <f t="shared" si="76"/>
        <v>32361.448843021055</v>
      </c>
      <c r="I130">
        <f t="shared" si="76"/>
        <v>31694.712419543499</v>
      </c>
      <c r="J130">
        <f t="shared" si="76"/>
        <v>31037.045230179014</v>
      </c>
      <c r="K130">
        <f t="shared" si="76"/>
        <v>30389.672154206764</v>
      </c>
      <c r="L130">
        <f t="shared" si="76"/>
        <v>29753.388188210545</v>
      </c>
      <c r="M130">
        <f t="shared" si="76"/>
        <v>29128.68528732354</v>
      </c>
      <c r="N130">
        <f t="shared" si="76"/>
        <v>28515.84106425973</v>
      </c>
      <c r="O130">
        <f t="shared" si="76"/>
        <v>27914.981324876571</v>
      </c>
      <c r="P130">
        <f t="shared" si="76"/>
        <v>27326.124439201329</v>
      </c>
      <c r="Q130">
        <f t="shared" si="76"/>
        <v>26749.212976470502</v>
      </c>
      <c r="R130">
        <f t="shared" si="76"/>
        <v>26184.136339899429</v>
      </c>
      <c r="S130">
        <f t="shared" si="76"/>
        <v>25630.747001858083</v>
      </c>
      <c r="T130">
        <f t="shared" si="76"/>
        <v>25088.872166996742</v>
      </c>
      <c r="U130">
        <f t="shared" si="76"/>
        <v>24558.322157153794</v>
      </c>
      <c r="V130">
        <f t="shared" si="76"/>
        <v>24038.896439360637</v>
      </c>
      <c r="W130">
        <f t="shared" si="76"/>
        <v>23530.387955934366</v>
      </c>
      <c r="X130">
        <f t="shared" si="76"/>
        <v>23032.586229625445</v>
      </c>
      <c r="Y130">
        <f t="shared" si="76"/>
        <v>22545.279584151514</v>
      </c>
      <c r="Z130">
        <f t="shared" si="76"/>
        <v>22068.256725482908</v>
      </c>
      <c r="AA130">
        <f t="shared" si="76"/>
        <v>21601.307861034486</v>
      </c>
      <c r="AB130">
        <f t="shared" si="76"/>
        <v>21144.225484806502</v>
      </c>
      <c r="AC130">
        <f t="shared" si="76"/>
        <v>20696.804921093189</v>
      </c>
      <c r="AD130">
        <f t="shared" si="76"/>
        <v>20258.844693791267</v>
      </c>
      <c r="AE130">
        <f t="shared" si="76"/>
        <v>19830.146769841984</v>
      </c>
      <c r="AF130">
        <f t="shared" si="76"/>
        <v>19410.516711955162</v>
      </c>
      <c r="AG130">
        <f t="shared" si="76"/>
        <v>18999.763766073938</v>
      </c>
      <c r="AH130">
        <f t="shared" si="76"/>
        <v>18597.700902020719</v>
      </c>
      <c r="AI130">
        <f t="shared" si="76"/>
        <v>18204.144820680816</v>
      </c>
      <c r="AJ130">
        <f t="shared" si="76"/>
        <v>17818.915937396065</v>
      </c>
      <c r="AK130">
        <f t="shared" si="76"/>
        <v>17441.838348570527</v>
      </c>
      <c r="AL130">
        <f t="shared" si="76"/>
        <v>17072.739786555459</v>
      </c>
      <c r="AM130">
        <f t="shared" si="76"/>
        <v>16711.451566477783</v>
      </c>
      <c r="AN130">
        <f t="shared" si="76"/>
        <v>16357.808527659647</v>
      </c>
      <c r="AO130">
        <f t="shared" si="76"/>
        <v>16011.648971539636</v>
      </c>
    </row>
    <row r="131" spans="1:41" x14ac:dyDescent="0.2">
      <c r="A131">
        <f>SUM(B130:AO130)</f>
        <v>999999.99999999977</v>
      </c>
    </row>
    <row r="132" spans="1:41" x14ac:dyDescent="0.2">
      <c r="A132" t="s">
        <v>47</v>
      </c>
      <c r="B132">
        <f>B130/$A$131</f>
        <v>3.6358719878461003E-2</v>
      </c>
      <c r="C132">
        <f t="shared" ref="C132:AO132" si="77">C130/$A$131</f>
        <v>3.572610368822686E-2</v>
      </c>
      <c r="D132">
        <f t="shared" si="77"/>
        <v>3.5066518684343538E-2</v>
      </c>
      <c r="E132">
        <f t="shared" si="77"/>
        <v>3.4392889515215644E-2</v>
      </c>
      <c r="F132">
        <f t="shared" si="77"/>
        <v>3.3713896148285821E-2</v>
      </c>
      <c r="G132">
        <f t="shared" si="77"/>
        <v>3.303541648821446E-2</v>
      </c>
      <c r="H132">
        <f t="shared" si="77"/>
        <v>3.2361448843021064E-2</v>
      </c>
      <c r="I132">
        <f t="shared" si="77"/>
        <v>3.1694712419543504E-2</v>
      </c>
      <c r="J132">
        <f t="shared" si="77"/>
        <v>3.1037045230179021E-2</v>
      </c>
      <c r="K132">
        <f t="shared" si="77"/>
        <v>3.0389672154206772E-2</v>
      </c>
      <c r="L132">
        <f t="shared" si="77"/>
        <v>2.9753388188210553E-2</v>
      </c>
      <c r="M132">
        <f t="shared" si="77"/>
        <v>2.9128685287323548E-2</v>
      </c>
      <c r="N132">
        <f t="shared" si="77"/>
        <v>2.8515841064259737E-2</v>
      </c>
      <c r="O132">
        <f t="shared" si="77"/>
        <v>2.7914981324876579E-2</v>
      </c>
      <c r="P132">
        <f t="shared" si="77"/>
        <v>2.7326124439201335E-2</v>
      </c>
      <c r="Q132">
        <f t="shared" si="77"/>
        <v>2.674921297647051E-2</v>
      </c>
      <c r="R132">
        <f t="shared" si="77"/>
        <v>2.6184136339899435E-2</v>
      </c>
      <c r="S132">
        <f t="shared" si="77"/>
        <v>2.5630747001858089E-2</v>
      </c>
      <c r="T132">
        <f t="shared" si="77"/>
        <v>2.5088872166996748E-2</v>
      </c>
      <c r="U132">
        <f t="shared" si="77"/>
        <v>2.4558322157153801E-2</v>
      </c>
      <c r="V132">
        <f t="shared" si="77"/>
        <v>2.4038896439360642E-2</v>
      </c>
      <c r="W132">
        <f t="shared" si="77"/>
        <v>2.353038795593437E-2</v>
      </c>
      <c r="X132">
        <f t="shared" si="77"/>
        <v>2.3032586229625451E-2</v>
      </c>
      <c r="Y132">
        <f t="shared" si="77"/>
        <v>2.254527958415152E-2</v>
      </c>
      <c r="Z132">
        <f t="shared" si="77"/>
        <v>2.2068256725482915E-2</v>
      </c>
      <c r="AA132">
        <f t="shared" si="77"/>
        <v>2.160130786103449E-2</v>
      </c>
      <c r="AB132">
        <f t="shared" si="77"/>
        <v>2.1144225484806507E-2</v>
      </c>
      <c r="AC132">
        <f t="shared" si="77"/>
        <v>2.0696804921093194E-2</v>
      </c>
      <c r="AD132">
        <f t="shared" si="77"/>
        <v>2.0258844693791273E-2</v>
      </c>
      <c r="AE132">
        <f t="shared" si="77"/>
        <v>1.9830146769841989E-2</v>
      </c>
      <c r="AF132">
        <f t="shared" si="77"/>
        <v>1.9410516711955168E-2</v>
      </c>
      <c r="AG132">
        <f t="shared" si="77"/>
        <v>1.8999763766073943E-2</v>
      </c>
      <c r="AH132">
        <f t="shared" si="77"/>
        <v>1.8597700902020724E-2</v>
      </c>
      <c r="AI132">
        <f t="shared" si="77"/>
        <v>1.820414482068082E-2</v>
      </c>
      <c r="AJ132">
        <f t="shared" si="77"/>
        <v>1.7818915937396068E-2</v>
      </c>
      <c r="AK132">
        <f t="shared" si="77"/>
        <v>1.7441838348570531E-2</v>
      </c>
      <c r="AL132">
        <f t="shared" si="77"/>
        <v>1.7072739786555463E-2</v>
      </c>
      <c r="AM132">
        <f t="shared" si="77"/>
        <v>1.6711451566477787E-2</v>
      </c>
      <c r="AN132">
        <f t="shared" si="77"/>
        <v>1.635780852765965E-2</v>
      </c>
      <c r="AO132">
        <f t="shared" si="77"/>
        <v>1.601164897153964E-2</v>
      </c>
    </row>
    <row r="133" spans="1:41" x14ac:dyDescent="0.2">
      <c r="A133" t="s">
        <v>38</v>
      </c>
      <c r="B133">
        <f>(1-EXP(-$B$7*B127))/($B$7*B127)</f>
        <v>0.86393926439427382</v>
      </c>
      <c r="C133">
        <f t="shared" ref="C133:AO133" si="78">(1-EXP(-$B$7*C127))/($B$7*C127)</f>
        <v>0.75198060650995602</v>
      </c>
      <c r="D133">
        <f t="shared" si="78"/>
        <v>0.65936704473266761</v>
      </c>
      <c r="E133">
        <f t="shared" si="78"/>
        <v>0.58233815673983158</v>
      </c>
      <c r="F133">
        <f t="shared" si="78"/>
        <v>0.51791322656771344</v>
      </c>
      <c r="G133">
        <f t="shared" si="78"/>
        <v>0.46372283987689639</v>
      </c>
      <c r="H133">
        <f t="shared" si="78"/>
        <v>0.41787789130810388</v>
      </c>
      <c r="I133">
        <f t="shared" si="78"/>
        <v>0.37886751946274483</v>
      </c>
      <c r="J133">
        <f t="shared" si="78"/>
        <v>0.34547943972601863</v>
      </c>
      <c r="K133">
        <f t="shared" si="78"/>
        <v>0.31673764387737868</v>
      </c>
      <c r="L133">
        <f t="shared" si="78"/>
        <v>0.2918535856359879</v>
      </c>
      <c r="M133">
        <f t="shared" si="78"/>
        <v>0.27018785487575209</v>
      </c>
      <c r="N133">
        <f t="shared" si="78"/>
        <v>0.25122002270620403</v>
      </c>
      <c r="O133">
        <f t="shared" si="78"/>
        <v>0.23452486266179101</v>
      </c>
      <c r="P133">
        <f t="shared" si="78"/>
        <v>0.21975355632483506</v>
      </c>
      <c r="Q133">
        <f t="shared" si="78"/>
        <v>0.20661880269812083</v>
      </c>
      <c r="R133">
        <f t="shared" si="78"/>
        <v>0.19488299086950675</v>
      </c>
      <c r="S133">
        <f t="shared" si="78"/>
        <v>0.18434878130692361</v>
      </c>
      <c r="T133">
        <f t="shared" si="78"/>
        <v>0.17485158500746117</v>
      </c>
      <c r="U133">
        <f t="shared" si="78"/>
        <v>0.16625354130388895</v>
      </c>
      <c r="V133">
        <f t="shared" si="78"/>
        <v>0.15843868178142398</v>
      </c>
      <c r="W133">
        <f t="shared" si="78"/>
        <v>0.15130903514582608</v>
      </c>
      <c r="X133">
        <f t="shared" si="78"/>
        <v>0.14478148037260166</v>
      </c>
      <c r="Y133">
        <f t="shared" si="78"/>
        <v>0.13878519641550324</v>
      </c>
      <c r="Z133">
        <f t="shared" si="78"/>
        <v>0.13325958875064697</v>
      </c>
      <c r="AA133">
        <f t="shared" si="78"/>
        <v>0.12815259807961799</v>
      </c>
      <c r="AB133">
        <f t="shared" si="78"/>
        <v>0.12341931615579273</v>
      </c>
      <c r="AC133">
        <f t="shared" si="78"/>
        <v>0.11902084912807395</v>
      </c>
      <c r="AD133">
        <f t="shared" si="78"/>
        <v>0.11492338094126581</v>
      </c>
      <c r="AE133">
        <f t="shared" si="78"/>
        <v>0.11109739891065704</v>
      </c>
      <c r="AF133">
        <f t="shared" si="78"/>
        <v>0.10751705115790559</v>
      </c>
      <c r="AG133">
        <f t="shared" si="78"/>
        <v>0.10415961158994887</v>
      </c>
      <c r="AH133">
        <f t="shared" si="78"/>
        <v>0.10100503286039837</v>
      </c>
      <c r="AI133">
        <f t="shared" si="78"/>
        <v>9.8035571537383917E-2</v>
      </c>
      <c r="AJ133">
        <f t="shared" si="78"/>
        <v>9.5235472719109551E-2</v>
      </c>
      <c r="AK133">
        <f t="shared" si="78"/>
        <v>9.2590703749684158E-2</v>
      </c>
      <c r="AL133">
        <f t="shared" si="78"/>
        <v>9.0088728619475686E-2</v>
      </c>
      <c r="AM133">
        <f t="shared" si="78"/>
        <v>8.7718316185540116E-2</v>
      </c>
      <c r="AN133">
        <f t="shared" si="78"/>
        <v>8.5469376596652935E-2</v>
      </c>
      <c r="AO133">
        <f t="shared" si="78"/>
        <v>8.3332821315637226E-2</v>
      </c>
    </row>
    <row r="134" spans="1:41" x14ac:dyDescent="0.2">
      <c r="A134" t="s">
        <v>39</v>
      </c>
      <c r="B134">
        <f>B127*B133</f>
        <v>0.43196963219713691</v>
      </c>
      <c r="C134">
        <f t="shared" ref="C134:AO134" si="79">C127*C133</f>
        <v>0.75198060650995602</v>
      </c>
      <c r="D134">
        <f t="shared" si="79"/>
        <v>0.98905056709900141</v>
      </c>
      <c r="E134">
        <f t="shared" si="79"/>
        <v>1.1646763134796632</v>
      </c>
      <c r="F134">
        <f t="shared" si="79"/>
        <v>1.2947830664192836</v>
      </c>
      <c r="G134">
        <f t="shared" si="79"/>
        <v>1.3911685196306891</v>
      </c>
      <c r="H134">
        <f t="shared" si="79"/>
        <v>1.4625726195783635</v>
      </c>
      <c r="I134">
        <f t="shared" si="79"/>
        <v>1.5154700778509793</v>
      </c>
      <c r="J134">
        <f t="shared" si="79"/>
        <v>1.5546574787670839</v>
      </c>
      <c r="K134">
        <f t="shared" si="79"/>
        <v>1.5836882193868935</v>
      </c>
      <c r="L134">
        <f t="shared" si="79"/>
        <v>1.6051947209979334</v>
      </c>
      <c r="M134">
        <f t="shared" si="79"/>
        <v>1.6211271292545124</v>
      </c>
      <c r="N134">
        <f t="shared" si="79"/>
        <v>1.6329301475903262</v>
      </c>
      <c r="O134">
        <f t="shared" si="79"/>
        <v>1.641674038632537</v>
      </c>
      <c r="P134">
        <f t="shared" si="79"/>
        <v>1.648151672436263</v>
      </c>
      <c r="Q134">
        <f t="shared" si="79"/>
        <v>1.6529504215849666</v>
      </c>
      <c r="R134">
        <f t="shared" si="79"/>
        <v>1.6565054223908073</v>
      </c>
      <c r="S134">
        <f t="shared" si="79"/>
        <v>1.6591390317623125</v>
      </c>
      <c r="T134">
        <f t="shared" si="79"/>
        <v>1.6610900575708811</v>
      </c>
      <c r="U134">
        <f t="shared" si="79"/>
        <v>1.6625354130388894</v>
      </c>
      <c r="V134">
        <f t="shared" si="79"/>
        <v>1.6636061587049518</v>
      </c>
      <c r="W134">
        <f t="shared" si="79"/>
        <v>1.6643993866040869</v>
      </c>
      <c r="X134">
        <f t="shared" si="79"/>
        <v>1.6649870242849192</v>
      </c>
      <c r="Y134">
        <f t="shared" si="79"/>
        <v>1.6654223569860389</v>
      </c>
      <c r="Z134">
        <f t="shared" si="79"/>
        <v>1.6657448593830873</v>
      </c>
      <c r="AA134">
        <f t="shared" si="79"/>
        <v>1.6659837750350337</v>
      </c>
      <c r="AB134">
        <f t="shared" si="79"/>
        <v>1.6661607681032018</v>
      </c>
      <c r="AC134">
        <f t="shared" si="79"/>
        <v>1.6662918877930353</v>
      </c>
      <c r="AD134">
        <f t="shared" si="79"/>
        <v>1.6663890236483543</v>
      </c>
      <c r="AE134">
        <f t="shared" si="79"/>
        <v>1.6664609836598556</v>
      </c>
      <c r="AF134">
        <f t="shared" si="79"/>
        <v>1.6665142929475367</v>
      </c>
      <c r="AG134">
        <f t="shared" si="79"/>
        <v>1.6665537854391819</v>
      </c>
      <c r="AH134">
        <f t="shared" si="79"/>
        <v>1.6665830421965731</v>
      </c>
      <c r="AI134">
        <f t="shared" si="79"/>
        <v>1.6666047161355266</v>
      </c>
      <c r="AJ134">
        <f t="shared" si="79"/>
        <v>1.6666207725844171</v>
      </c>
      <c r="AK134">
        <f t="shared" si="79"/>
        <v>1.6666326674943148</v>
      </c>
      <c r="AL134">
        <f t="shared" si="79"/>
        <v>1.6666414794603002</v>
      </c>
      <c r="AM134">
        <f t="shared" si="79"/>
        <v>1.6666480075252621</v>
      </c>
      <c r="AN134">
        <f t="shared" si="79"/>
        <v>1.6666528436347323</v>
      </c>
      <c r="AO134">
        <f t="shared" si="79"/>
        <v>1.6666564263127446</v>
      </c>
    </row>
    <row r="135" spans="1:41" x14ac:dyDescent="0.2">
      <c r="A135" t="s">
        <v>48</v>
      </c>
      <c r="B135">
        <f>B134*B132</f>
        <v>1.5705862853057528E-2</v>
      </c>
      <c r="C135">
        <f t="shared" ref="C135:AO135" si="80">C134*C132</f>
        <v>2.6865337119710411E-2</v>
      </c>
      <c r="D135">
        <f t="shared" si="80"/>
        <v>3.4682560190937704E-2</v>
      </c>
      <c r="E135">
        <f t="shared" si="80"/>
        <v>4.0056583770494716E-2</v>
      </c>
      <c r="F135">
        <f t="shared" si="80"/>
        <v>4.3652181835818794E-2</v>
      </c>
      <c r="G135">
        <f t="shared" si="80"/>
        <v>4.595783145129257E-2</v>
      </c>
      <c r="H135">
        <f t="shared" si="80"/>
        <v>4.7330969007688517E-2</v>
      </c>
      <c r="I135">
        <f t="shared" si="80"/>
        <v>4.8032388297909998E-2</v>
      </c>
      <c r="J135">
        <f t="shared" si="80"/>
        <v>4.8251974485930063E-2</v>
      </c>
      <c r="K135">
        <f t="shared" si="80"/>
        <v>4.812776578164718E-2</v>
      </c>
      <c r="L135">
        <f t="shared" si="80"/>
        <v>4.7759981651517847E-2</v>
      </c>
      <c r="M135">
        <f t="shared" si="80"/>
        <v>4.7221301958796973E-2</v>
      </c>
      <c r="N135">
        <f t="shared" si="80"/>
        <v>4.6564376557723934E-2</v>
      </c>
      <c r="O135">
        <f t="shared" si="80"/>
        <v>4.582730012996198E-2</v>
      </c>
      <c r="P135">
        <f t="shared" si="80"/>
        <v>4.5037597695671124E-2</v>
      </c>
      <c r="Q135">
        <f t="shared" si="80"/>
        <v>4.4215122866522988E-2</v>
      </c>
      <c r="R135">
        <f t="shared" si="80"/>
        <v>4.3374163827663605E-2</v>
      </c>
      <c r="S135">
        <f t="shared" si="80"/>
        <v>4.2524972764007622E-2</v>
      </c>
      <c r="T135">
        <f t="shared" si="80"/>
        <v>4.1674876112265107E-2</v>
      </c>
      <c r="U135">
        <f t="shared" si="80"/>
        <v>4.0829080271085803E-2</v>
      </c>
      <c r="V135">
        <f t="shared" si="80"/>
        <v>3.9991256164990899E-2</v>
      </c>
      <c r="W135">
        <f t="shared" si="80"/>
        <v>3.9163963280413362E-2</v>
      </c>
      <c r="X135">
        <f t="shared" si="80"/>
        <v>3.8348957208049886E-2</v>
      </c>
      <c r="Y135">
        <f t="shared" si="80"/>
        <v>3.7547412663946851E-2</v>
      </c>
      <c r="Z135">
        <f t="shared" si="80"/>
        <v>3.6760085196019407E-2</v>
      </c>
      <c r="AA135">
        <f t="shared" si="80"/>
        <v>3.5987428416020192E-2</v>
      </c>
      <c r="AB135">
        <f t="shared" si="80"/>
        <v>3.5229678974712506E-2</v>
      </c>
      <c r="AC135">
        <f t="shared" si="80"/>
        <v>3.4486918143252561E-2</v>
      </c>
      <c r="AD135">
        <f t="shared" si="80"/>
        <v>3.3759116429530479E-2</v>
      </c>
      <c r="AE135">
        <f t="shared" si="80"/>
        <v>3.3046165892190192E-2</v>
      </c>
      <c r="AF135">
        <f t="shared" si="80"/>
        <v>3.234790353397031E-2</v>
      </c>
      <c r="AG135">
        <f t="shared" si="80"/>
        <v>3.1664128226800738E-2</v>
      </c>
      <c r="AH135">
        <f t="shared" si="80"/>
        <v>3.099461294715165E-2</v>
      </c>
      <c r="AI135">
        <f t="shared" si="80"/>
        <v>3.0339113611360775E-2</v>
      </c>
      <c r="AJ135">
        <f t="shared" si="80"/>
        <v>2.9697375446199818E-2</v>
      </c>
      <c r="AK135">
        <f t="shared" si="80"/>
        <v>2.906913757288274E-2</v>
      </c>
      <c r="AL135">
        <f t="shared" si="80"/>
        <v>2.8454136296305527E-2</v>
      </c>
      <c r="AM135">
        <f t="shared" si="80"/>
        <v>2.7852107456125125E-2</v>
      </c>
      <c r="AN135">
        <f t="shared" si="80"/>
        <v>2.726278809825643E-2</v>
      </c>
      <c r="AO135">
        <f t="shared" si="80"/>
        <v>2.668591765428039E-2</v>
      </c>
    </row>
    <row r="136" spans="1:41" x14ac:dyDescent="0.2">
      <c r="A136">
        <f>SUM(B135:AO135)</f>
        <v>1.5023804318421639</v>
      </c>
    </row>
    <row r="139" spans="1:41" x14ac:dyDescent="0.2">
      <c r="A139" t="s">
        <v>49</v>
      </c>
      <c r="G139">
        <f>B127*B133</f>
        <v>0.43196963219713691</v>
      </c>
    </row>
    <row r="141" spans="1:41" x14ac:dyDescent="0.2">
      <c r="A141" t="s">
        <v>50</v>
      </c>
    </row>
    <row r="143" spans="1:41" x14ac:dyDescent="0.2">
      <c r="A143" t="s">
        <v>51</v>
      </c>
      <c r="C143">
        <f>(A136-A118)/(G139-A118)</f>
        <v>6.1673482128552955E-2</v>
      </c>
    </row>
    <row r="144" spans="1:41" x14ac:dyDescent="0.2">
      <c r="A144" t="s">
        <v>52</v>
      </c>
      <c r="C144">
        <f>1-C143</f>
        <v>0.93832651787144705</v>
      </c>
    </row>
    <row r="146" spans="1:44" x14ac:dyDescent="0.2">
      <c r="A146" t="s">
        <v>53</v>
      </c>
      <c r="D146">
        <f>C143*G139+C144*A118</f>
        <v>1.5023804318421639</v>
      </c>
      <c r="E146" t="s">
        <v>54</v>
      </c>
    </row>
    <row r="147" spans="1:44" x14ac:dyDescent="0.2">
      <c r="A147" t="s">
        <v>55</v>
      </c>
    </row>
    <row r="148" spans="1:44" x14ac:dyDescent="0.2">
      <c r="A148" t="s">
        <v>56</v>
      </c>
      <c r="B148" s="2">
        <f>C144*K6</f>
        <v>938326.51787144702</v>
      </c>
    </row>
    <row r="149" spans="1:44" x14ac:dyDescent="0.2">
      <c r="A149" t="s">
        <v>57</v>
      </c>
      <c r="B149" s="2">
        <f>C143*K6</f>
        <v>61673.482128552954</v>
      </c>
    </row>
    <row r="150" spans="1:44" x14ac:dyDescent="0.2">
      <c r="A150" t="s">
        <v>58</v>
      </c>
      <c r="B150" s="2">
        <f>B148+B149</f>
        <v>1000000</v>
      </c>
    </row>
    <row r="152" spans="1:44" x14ac:dyDescent="0.2">
      <c r="A152" t="s">
        <v>59</v>
      </c>
    </row>
    <row r="153" spans="1:44" x14ac:dyDescent="0.2">
      <c r="A153" t="s">
        <v>56</v>
      </c>
      <c r="B153" s="2">
        <f>B148/(A85/100)</f>
        <v>932732.88651655975</v>
      </c>
    </row>
    <row r="154" spans="1:44" x14ac:dyDescent="0.2">
      <c r="A154" t="s">
        <v>57</v>
      </c>
      <c r="B154" s="2">
        <f>B149/B91</f>
        <v>62667.797971617394</v>
      </c>
    </row>
    <row r="159" spans="1:44" x14ac:dyDescent="0.2">
      <c r="D159">
        <v>0</v>
      </c>
      <c r="E159">
        <v>0.5</v>
      </c>
      <c r="F159">
        <v>1</v>
      </c>
      <c r="G159">
        <v>1.5</v>
      </c>
      <c r="H159">
        <v>2</v>
      </c>
      <c r="I159">
        <v>2.5</v>
      </c>
      <c r="J159">
        <v>3</v>
      </c>
      <c r="K159">
        <v>3.5</v>
      </c>
      <c r="L159">
        <v>4</v>
      </c>
      <c r="M159">
        <v>4.5</v>
      </c>
      <c r="N159">
        <v>5</v>
      </c>
      <c r="O159">
        <v>5.5</v>
      </c>
      <c r="P159">
        <v>6</v>
      </c>
      <c r="Q159">
        <v>6.5</v>
      </c>
      <c r="R159">
        <v>7</v>
      </c>
      <c r="S159">
        <v>7.5</v>
      </c>
      <c r="T159">
        <v>8</v>
      </c>
      <c r="U159">
        <v>8.5</v>
      </c>
      <c r="V159">
        <v>9</v>
      </c>
      <c r="W159">
        <v>9.5</v>
      </c>
      <c r="X159">
        <v>10</v>
      </c>
      <c r="Y159">
        <v>10.5</v>
      </c>
      <c r="Z159">
        <v>11</v>
      </c>
      <c r="AA159">
        <v>11.5</v>
      </c>
      <c r="AB159">
        <v>12</v>
      </c>
      <c r="AC159">
        <v>12.5</v>
      </c>
      <c r="AD159">
        <v>13</v>
      </c>
      <c r="AE159">
        <v>13.5</v>
      </c>
      <c r="AF159">
        <v>14</v>
      </c>
      <c r="AG159">
        <v>14.5</v>
      </c>
      <c r="AH159">
        <v>15</v>
      </c>
      <c r="AI159">
        <v>15.5</v>
      </c>
      <c r="AJ159">
        <v>16</v>
      </c>
      <c r="AK159">
        <v>16.5</v>
      </c>
      <c r="AL159">
        <v>17</v>
      </c>
      <c r="AM159">
        <v>17.5</v>
      </c>
      <c r="AN159">
        <v>18</v>
      </c>
      <c r="AO159">
        <v>18.5</v>
      </c>
      <c r="AP159">
        <v>19</v>
      </c>
      <c r="AQ159">
        <v>19.5</v>
      </c>
      <c r="AR159">
        <v>20</v>
      </c>
    </row>
    <row r="160" spans="1:44" x14ac:dyDescent="0.2">
      <c r="D160">
        <v>1000000.0000000002</v>
      </c>
      <c r="E160">
        <v>978625.99777164997</v>
      </c>
      <c r="F160">
        <v>958135.13448370912</v>
      </c>
      <c r="G160">
        <v>938939.66474045534</v>
      </c>
      <c r="H160">
        <v>920442.10666683863</v>
      </c>
      <c r="I160">
        <v>901947.48512723099</v>
      </c>
      <c r="J160">
        <v>883618.1358415375</v>
      </c>
      <c r="K160">
        <v>865350.21758566529</v>
      </c>
      <c r="L160">
        <v>846875.67620443739</v>
      </c>
      <c r="M160">
        <v>827844.37462673034</v>
      </c>
      <c r="N160">
        <v>809028.54854618141</v>
      </c>
      <c r="O160">
        <v>789567.46990496328</v>
      </c>
      <c r="P160">
        <v>769793.438036668</v>
      </c>
      <c r="Q160">
        <v>749733.05859093601</v>
      </c>
      <c r="R160">
        <v>729366.11643400206</v>
      </c>
      <c r="S160">
        <v>708077.3887031246</v>
      </c>
      <c r="T160">
        <v>686431.22415882174</v>
      </c>
      <c r="U160">
        <v>664418.2481810234</v>
      </c>
      <c r="V160">
        <v>642038.39852993598</v>
      </c>
      <c r="W160">
        <v>619339.42867425759</v>
      </c>
      <c r="X160">
        <v>595598.22316601989</v>
      </c>
      <c r="Y160">
        <v>571715.12011442345</v>
      </c>
      <c r="Z160">
        <v>547280.99302572035</v>
      </c>
      <c r="AA160">
        <v>522181.64472545066</v>
      </c>
      <c r="AB160">
        <v>496760.31943590497</v>
      </c>
      <c r="AC160">
        <v>470554.16273334011</v>
      </c>
      <c r="AD160">
        <v>443776.21202408173</v>
      </c>
      <c r="AE160">
        <v>416517.29382065462</v>
      </c>
      <c r="AF160">
        <v>388563.66574804235</v>
      </c>
      <c r="AG160">
        <v>360029.40708847559</v>
      </c>
      <c r="AH160">
        <v>330710.39163361152</v>
      </c>
      <c r="AI160">
        <v>300880.43683055608</v>
      </c>
      <c r="AJ160">
        <v>270238.15805393894</v>
      </c>
      <c r="AK160">
        <v>239020.87098295632</v>
      </c>
      <c r="AL160">
        <v>207040.05147285812</v>
      </c>
      <c r="AM160">
        <v>174353.38248002692</v>
      </c>
      <c r="AN160">
        <v>140931.20459277765</v>
      </c>
      <c r="AO160">
        <v>106776.92165140224</v>
      </c>
      <c r="AP160">
        <v>71827.986754604077</v>
      </c>
      <c r="AQ160">
        <v>36099.838389388518</v>
      </c>
      <c r="AR160">
        <v>-431.51212181705341</v>
      </c>
    </row>
    <row r="164" spans="4:1005" x14ac:dyDescent="0.2">
      <c r="D164">
        <v>2.9639621740602879</v>
      </c>
      <c r="ALQ164">
        <v>-431.61453850138332</v>
      </c>
    </row>
    <row r="165" spans="4:1005" x14ac:dyDescent="0.2">
      <c r="D165">
        <v>-1034.7805297611339</v>
      </c>
      <c r="ALQ165">
        <v>-431.97173495509924</v>
      </c>
    </row>
    <row r="166" spans="4:1005" x14ac:dyDescent="0.25">
      <c r="D166">
        <v>1770.6068643913823</v>
      </c>
      <c r="ALQ166">
        <v>-431.31107249596243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1136"/>
  <sheetViews>
    <sheetView topLeftCell="A114" workbookViewId="0">
      <selection activeCell="R129" sqref="R129"/>
    </sheetView>
  </sheetViews>
  <sheetFormatPr defaultColWidth="8.85546875" defaultRowHeight="15" x14ac:dyDescent="0.25"/>
  <cols>
    <col min="3" max="3" width="12.140625" bestFit="1" customWidth="1"/>
    <col min="4" max="4" width="11.7109375" customWidth="1"/>
    <col min="5" max="5" width="11.85546875" customWidth="1"/>
  </cols>
  <sheetData>
    <row r="1" spans="1:4" x14ac:dyDescent="0.2">
      <c r="A1" t="s">
        <v>63</v>
      </c>
    </row>
    <row r="2" spans="1:4" x14ac:dyDescent="0.2">
      <c r="B2" t="s">
        <v>4</v>
      </c>
    </row>
    <row r="3" spans="1:4" x14ac:dyDescent="0.2">
      <c r="B3" t="s">
        <v>64</v>
      </c>
    </row>
    <row r="5" spans="1:4" x14ac:dyDescent="0.2">
      <c r="A5" t="s">
        <v>1</v>
      </c>
    </row>
    <row r="6" spans="1:4" x14ac:dyDescent="0.2">
      <c r="B6" t="s">
        <v>66</v>
      </c>
      <c r="C6" t="s">
        <v>67</v>
      </c>
    </row>
    <row r="7" spans="1:4" x14ac:dyDescent="0.2">
      <c r="A7" t="s">
        <v>2</v>
      </c>
      <c r="B7">
        <v>2.5000000000000001E-2</v>
      </c>
      <c r="C7">
        <v>8.0000000000000002E-3</v>
      </c>
      <c r="D7" t="s">
        <v>3</v>
      </c>
    </row>
    <row r="8" spans="1:4" x14ac:dyDescent="0.2">
      <c r="A8" t="s">
        <v>6</v>
      </c>
      <c r="B8">
        <v>1</v>
      </c>
      <c r="C8">
        <v>0.1</v>
      </c>
      <c r="D8" t="s">
        <v>7</v>
      </c>
    </row>
    <row r="9" spans="1:4" x14ac:dyDescent="0.2">
      <c r="A9" t="s">
        <v>8</v>
      </c>
      <c r="B9">
        <v>0.01</v>
      </c>
      <c r="C9">
        <v>2E-3</v>
      </c>
      <c r="D9" t="s">
        <v>9</v>
      </c>
    </row>
    <row r="10" spans="1:4" x14ac:dyDescent="0.2">
      <c r="A10" t="s">
        <v>10</v>
      </c>
      <c r="B10">
        <v>0.01</v>
      </c>
      <c r="C10">
        <v>5.9999999999999995E-4</v>
      </c>
      <c r="D10" t="s">
        <v>11</v>
      </c>
    </row>
    <row r="11" spans="1:4" x14ac:dyDescent="0.2">
      <c r="A11" t="s">
        <v>65</v>
      </c>
      <c r="B11">
        <v>-0.6</v>
      </c>
      <c r="D11" t="s">
        <v>70</v>
      </c>
    </row>
    <row r="12" spans="1:4" x14ac:dyDescent="0.2">
      <c r="A12" t="s">
        <v>68</v>
      </c>
      <c r="B12">
        <v>0.02</v>
      </c>
      <c r="C12">
        <v>0.01</v>
      </c>
      <c r="D12" t="s">
        <v>69</v>
      </c>
    </row>
    <row r="14" spans="1:4" x14ac:dyDescent="0.2">
      <c r="A14" t="s">
        <v>13</v>
      </c>
    </row>
    <row r="15" spans="1:4" x14ac:dyDescent="0.2">
      <c r="A15" t="s">
        <v>14</v>
      </c>
      <c r="B15" t="s">
        <v>15</v>
      </c>
      <c r="C15" t="s">
        <v>71</v>
      </c>
    </row>
    <row r="16" spans="1:4" x14ac:dyDescent="0.2">
      <c r="A16">
        <v>0.5</v>
      </c>
      <c r="B16">
        <f>LN(C16)/-A16</f>
        <v>3.3292020868304427E-2</v>
      </c>
      <c r="C16">
        <f>vas2fZ($B$12,$B$8,$B$7,$B$9,$B$10,$C$12,$C$8,$C$7,$C$9,$C$10,$B$11,A16)</f>
        <v>0.98349176884645417</v>
      </c>
    </row>
    <row r="17" spans="1:3" x14ac:dyDescent="0.2">
      <c r="A17">
        <v>1</v>
      </c>
      <c r="B17">
        <f t="shared" ref="B17:B75" si="0">LN(C17)/-A17</f>
        <v>3.5705392992451832E-2</v>
      </c>
      <c r="C17">
        <f t="shared" ref="C17:C75" si="1">vas2fZ($B$12,$B$8,$B$7,$B$9,$B$10,$C$12,$C$8,$C$7,$C$9,$C$10,$B$11,A17)</f>
        <v>0.96492452513960958</v>
      </c>
    </row>
    <row r="18" spans="1:3" x14ac:dyDescent="0.2">
      <c r="A18">
        <v>1.5</v>
      </c>
      <c r="B18">
        <f t="shared" si="0"/>
        <v>3.7506636423867416E-2</v>
      </c>
      <c r="C18">
        <f t="shared" si="1"/>
        <v>0.94529337055399343</v>
      </c>
    </row>
    <row r="19" spans="1:3" x14ac:dyDescent="0.2">
      <c r="A19">
        <v>2</v>
      </c>
      <c r="B19">
        <f t="shared" si="0"/>
        <v>3.887615059876888E-2</v>
      </c>
      <c r="C19">
        <f t="shared" si="1"/>
        <v>0.92519356750211323</v>
      </c>
    </row>
    <row r="20" spans="1:3" x14ac:dyDescent="0.2">
      <c r="A20">
        <v>2.5</v>
      </c>
      <c r="B20">
        <f t="shared" si="0"/>
        <v>3.9937248751428164E-2</v>
      </c>
      <c r="C20">
        <f t="shared" si="1"/>
        <v>0.904979378365244</v>
      </c>
    </row>
    <row r="21" spans="1:3" x14ac:dyDescent="0.2">
      <c r="A21">
        <v>3</v>
      </c>
      <c r="B21">
        <f t="shared" si="0"/>
        <v>4.0775060157324204E-2</v>
      </c>
      <c r="C21">
        <f t="shared" si="1"/>
        <v>0.88486058233214893</v>
      </c>
    </row>
    <row r="22" spans="1:3" x14ac:dyDescent="0.2">
      <c r="A22">
        <v>3.5</v>
      </c>
      <c r="B22">
        <f t="shared" si="0"/>
        <v>4.1448954063050734E-2</v>
      </c>
      <c r="C22">
        <f t="shared" si="1"/>
        <v>0.86496058529560194</v>
      </c>
    </row>
    <row r="23" spans="1:3" x14ac:dyDescent="0.2">
      <c r="A23">
        <v>4</v>
      </c>
      <c r="B23">
        <f t="shared" si="0"/>
        <v>4.2000773880559311E-2</v>
      </c>
      <c r="C23">
        <f t="shared" si="1"/>
        <v>0.84535121787711531</v>
      </c>
    </row>
    <row r="24" spans="1:3" x14ac:dyDescent="0.2">
      <c r="A24">
        <v>4.5</v>
      </c>
      <c r="B24">
        <f t="shared" si="0"/>
        <v>4.246033673042033E-2</v>
      </c>
      <c r="C24">
        <f t="shared" si="1"/>
        <v>0.82607350915469269</v>
      </c>
    </row>
    <row r="25" spans="1:3" x14ac:dyDescent="0.2">
      <c r="A25">
        <v>5</v>
      </c>
      <c r="B25">
        <f t="shared" si="0"/>
        <v>4.2849134032177084E-2</v>
      </c>
      <c r="C25">
        <f t="shared" si="1"/>
        <v>0.80715006797633015</v>
      </c>
    </row>
    <row r="26" spans="1:3" x14ac:dyDescent="0.2">
      <c r="A26">
        <v>5.5</v>
      </c>
      <c r="B26">
        <f t="shared" si="0"/>
        <v>4.3182840262214819E-2</v>
      </c>
      <c r="C26">
        <f t="shared" si="1"/>
        <v>0.78859245794170951</v>
      </c>
    </row>
    <row r="27" spans="1:3" x14ac:dyDescent="0.2">
      <c r="A27">
        <v>6</v>
      </c>
      <c r="B27">
        <f t="shared" si="0"/>
        <v>4.3473026765202309E-2</v>
      </c>
      <c r="C27">
        <f t="shared" si="1"/>
        <v>0.77040559151184984</v>
      </c>
    </row>
    <row r="28" spans="1:3" x14ac:dyDescent="0.2">
      <c r="A28">
        <v>6.5</v>
      </c>
      <c r="B28">
        <f t="shared" si="0"/>
        <v>4.3728341798351583E-2</v>
      </c>
      <c r="C28">
        <f t="shared" si="1"/>
        <v>0.7525903510777372</v>
      </c>
    </row>
    <row r="29" spans="1:3" x14ac:dyDescent="0.2">
      <c r="A29">
        <v>7</v>
      </c>
      <c r="B29">
        <f t="shared" si="0"/>
        <v>4.3955329751807826E-2</v>
      </c>
      <c r="C29">
        <f t="shared" si="1"/>
        <v>0.73514515588898888</v>
      </c>
    </row>
    <row r="30" spans="1:3" x14ac:dyDescent="0.2">
      <c r="A30">
        <v>7.5</v>
      </c>
      <c r="B30">
        <f t="shared" si="0"/>
        <v>4.4159004755354503E-2</v>
      </c>
      <c r="C30">
        <f t="shared" si="1"/>
        <v>0.71806690224170078</v>
      </c>
    </row>
    <row r="31" spans="1:3" x14ac:dyDescent="0.2">
      <c r="A31">
        <v>8</v>
      </c>
      <c r="B31">
        <f t="shared" si="0"/>
        <v>4.4343255887515316E-2</v>
      </c>
      <c r="C31">
        <f t="shared" si="1"/>
        <v>0.70135153084977164</v>
      </c>
    </row>
    <row r="32" spans="1:3" x14ac:dyDescent="0.2">
      <c r="A32">
        <v>8.5</v>
      </c>
      <c r="B32">
        <f t="shared" si="0"/>
        <v>4.4511136060051429E-2</v>
      </c>
      <c r="C32">
        <f t="shared" si="1"/>
        <v>0.68499437220660853</v>
      </c>
    </row>
    <row r="33" spans="1:3" x14ac:dyDescent="0.2">
      <c r="A33">
        <v>9</v>
      </c>
      <c r="B33">
        <f t="shared" si="0"/>
        <v>4.4665069920188809E-2</v>
      </c>
      <c r="C33">
        <f t="shared" si="1"/>
        <v>0.66899035949327013</v>
      </c>
    </row>
    <row r="34" spans="1:3" x14ac:dyDescent="0.2">
      <c r="A34">
        <v>9.5</v>
      </c>
      <c r="B34">
        <f t="shared" si="0"/>
        <v>4.4807004917626583E-2</v>
      </c>
      <c r="C34">
        <f t="shared" si="1"/>
        <v>0.65333416222323693</v>
      </c>
    </row>
    <row r="35" spans="1:3" x14ac:dyDescent="0.2">
      <c r="A35">
        <v>10</v>
      </c>
      <c r="B35">
        <f t="shared" si="0"/>
        <v>4.4938522148889812E-2</v>
      </c>
      <c r="C35">
        <f t="shared" si="1"/>
        <v>0.63802027222877522</v>
      </c>
    </row>
    <row r="36" spans="1:3" x14ac:dyDescent="0.2">
      <c r="A36">
        <v>10.5</v>
      </c>
      <c r="B36">
        <f t="shared" si="0"/>
        <v>4.5060918490529747E-2</v>
      </c>
      <c r="C36">
        <f t="shared" si="1"/>
        <v>0.62304306078356608</v>
      </c>
    </row>
    <row r="37" spans="1:3" x14ac:dyDescent="0.2">
      <c r="A37">
        <v>11</v>
      </c>
      <c r="B37">
        <f t="shared" si="0"/>
        <v>4.5175268057643839E-2</v>
      </c>
      <c r="C37">
        <f t="shared" si="1"/>
        <v>0.60839681805375956</v>
      </c>
    </row>
    <row r="38" spans="1:3" x14ac:dyDescent="0.2">
      <c r="A38">
        <v>11.5</v>
      </c>
      <c r="B38">
        <f t="shared" si="0"/>
        <v>4.528246864154846E-2</v>
      </c>
      <c r="C38">
        <f t="shared" si="1"/>
        <v>0.59407578155719376</v>
      </c>
    </row>
    <row r="39" spans="1:3" x14ac:dyDescent="0.2">
      <c r="A39">
        <v>12</v>
      </c>
      <c r="B39">
        <f t="shared" si="0"/>
        <v>4.5383277135808413E-2</v>
      </c>
      <c r="C39">
        <f t="shared" si="1"/>
        <v>0.58007415763136183</v>
      </c>
    </row>
    <row r="40" spans="1:3" x14ac:dyDescent="0.2">
      <c r="A40">
        <v>12.5</v>
      </c>
      <c r="B40">
        <f t="shared" si="0"/>
        <v>4.5478336816701458E-2</v>
      </c>
      <c r="C40">
        <f t="shared" si="1"/>
        <v>0.566386138319105</v>
      </c>
    </row>
    <row r="41" spans="1:3" x14ac:dyDescent="0.2">
      <c r="A41">
        <v>13</v>
      </c>
      <c r="B41">
        <f t="shared" si="0"/>
        <v>4.5568198543932091E-2</v>
      </c>
      <c r="C41">
        <f t="shared" si="1"/>
        <v>0.55300591513457809</v>
      </c>
    </row>
    <row r="42" spans="1:3" x14ac:dyDescent="0.2">
      <c r="A42">
        <v>13.5</v>
      </c>
      <c r="B42">
        <f t="shared" si="0"/>
        <v>4.5653337383029013E-2</v>
      </c>
      <c r="C42">
        <f t="shared" si="1"/>
        <v>0.53992769060835277</v>
      </c>
    </row>
    <row r="43" spans="1:3" x14ac:dyDescent="0.2">
      <c r="A43">
        <v>14</v>
      </c>
      <c r="B43">
        <f t="shared" si="0"/>
        <v>4.5734165749823995E-2</v>
      </c>
      <c r="C43">
        <f t="shared" si="1"/>
        <v>0.52714568817398921</v>
      </c>
    </row>
    <row r="44" spans="1:3" x14ac:dyDescent="0.2">
      <c r="A44">
        <v>14.5</v>
      </c>
      <c r="B44">
        <f t="shared" si="0"/>
        <v>4.5811043890250515E-2</v>
      </c>
      <c r="C44">
        <f t="shared" si="1"/>
        <v>0.51465416075669079</v>
      </c>
    </row>
    <row r="45" spans="1:3" x14ac:dyDescent="0.2">
      <c r="A45">
        <v>15</v>
      </c>
      <c r="B45">
        <f t="shared" si="0"/>
        <v>4.5884288301479143E-2</v>
      </c>
      <c r="C45">
        <f t="shared" si="1"/>
        <v>0.50244739830304119</v>
      </c>
    </row>
    <row r="46" spans="1:3" x14ac:dyDescent="0.2">
      <c r="A46">
        <v>15.5</v>
      </c>
      <c r="B46">
        <f t="shared" si="0"/>
        <v>4.595417854969943E-2</v>
      </c>
      <c r="C46">
        <f t="shared" si="1"/>
        <v>0.49051973441683283</v>
      </c>
    </row>
    <row r="47" spans="1:3" x14ac:dyDescent="0.2">
      <c r="A47">
        <v>16</v>
      </c>
      <c r="B47">
        <f t="shared" si="0"/>
        <v>4.6020962829391887E-2</v>
      </c>
      <c r="C47">
        <f t="shared" si="1"/>
        <v>0.4788655522203778</v>
      </c>
    </row>
    <row r="48" spans="1:3" x14ac:dyDescent="0.2">
      <c r="A48">
        <v>16.5</v>
      </c>
      <c r="B48">
        <f t="shared" si="0"/>
        <v>4.6084862527330905E-2</v>
      </c>
      <c r="C48">
        <f t="shared" si="1"/>
        <v>0.46747928953201878</v>
      </c>
    </row>
    <row r="49" spans="1:3" x14ac:dyDescent="0.2">
      <c r="A49">
        <v>17</v>
      </c>
      <c r="B49">
        <f t="shared" si="0"/>
        <v>4.6146075993812152E-2</v>
      </c>
      <c r="C49">
        <f t="shared" si="1"/>
        <v>0.45635544343205497</v>
      </c>
    </row>
    <row r="50" spans="1:3" x14ac:dyDescent="0.2">
      <c r="A50">
        <v>17.5</v>
      </c>
      <c r="B50">
        <f t="shared" si="0"/>
        <v>4.6204781678031194E-2</v>
      </c>
      <c r="C50">
        <f t="shared" si="1"/>
        <v>0.44548857427692151</v>
      </c>
    </row>
    <row r="51" spans="1:3" x14ac:dyDescent="0.2">
      <c r="A51">
        <v>18</v>
      </c>
      <c r="B51">
        <f t="shared" si="0"/>
        <v>4.6261140750103381E-2</v>
      </c>
      <c r="C51">
        <f t="shared" si="1"/>
        <v>0.43487330921283984</v>
      </c>
    </row>
    <row r="52" spans="1:3" x14ac:dyDescent="0.2">
      <c r="A52">
        <v>18.5</v>
      </c>
      <c r="B52">
        <f t="shared" si="0"/>
        <v>4.6315299306000882E-2</v>
      </c>
      <c r="C52">
        <f t="shared" si="1"/>
        <v>0.42450434523383462</v>
      </c>
    </row>
    <row r="53" spans="1:3" x14ac:dyDescent="0.2">
      <c r="A53">
        <v>19</v>
      </c>
      <c r="B53">
        <f t="shared" si="0"/>
        <v>4.6367390231583774E-2</v>
      </c>
      <c r="C53">
        <f t="shared" si="1"/>
        <v>0.41437645182416327</v>
      </c>
    </row>
    <row r="54" spans="1:3" x14ac:dyDescent="0.2">
      <c r="A54">
        <v>19.5</v>
      </c>
      <c r="B54">
        <f t="shared" si="0"/>
        <v>4.6417534786386883E-2</v>
      </c>
      <c r="C54">
        <f t="shared" si="1"/>
        <v>0.40448447322129549</v>
      </c>
    </row>
    <row r="55" spans="1:3" x14ac:dyDescent="0.2">
      <c r="A55">
        <v>20</v>
      </c>
      <c r="B55">
        <f t="shared" si="0"/>
        <v>4.6465843955765487E-2</v>
      </c>
      <c r="C55">
        <f t="shared" si="1"/>
        <v>0.39482333033231615</v>
      </c>
    </row>
    <row r="56" spans="1:3" x14ac:dyDescent="0.2">
      <c r="A56">
        <v>20.5</v>
      </c>
      <c r="B56">
        <f t="shared" si="0"/>
        <v>4.6512419610571648E-2</v>
      </c>
      <c r="C56">
        <f t="shared" si="1"/>
        <v>0.38538802233380565</v>
      </c>
    </row>
    <row r="57" spans="1:3" x14ac:dyDescent="0.2">
      <c r="A57">
        <v>21</v>
      </c>
      <c r="B57">
        <f t="shared" si="0"/>
        <v>4.6557355506109586E-2</v>
      </c>
      <c r="C57">
        <f t="shared" si="1"/>
        <v>0.37617362798277026</v>
      </c>
    </row>
    <row r="58" spans="1:3" x14ac:dyDescent="0.2">
      <c r="A58">
        <v>21.5</v>
      </c>
      <c r="B58">
        <f t="shared" si="0"/>
        <v>4.6600738146240883E-2</v>
      </c>
      <c r="C58">
        <f t="shared" si="1"/>
        <v>0.36717530666396542</v>
      </c>
    </row>
    <row r="59" spans="1:3" x14ac:dyDescent="0.2">
      <c r="A59">
        <v>22</v>
      </c>
      <c r="B59">
        <f t="shared" si="0"/>
        <v>4.6642647533829969E-2</v>
      </c>
      <c r="C59">
        <f t="shared" si="1"/>
        <v>0.3583882991969416</v>
      </c>
    </row>
    <row r="60" spans="1:3" x14ac:dyDescent="0.2">
      <c r="A60">
        <v>22.5</v>
      </c>
      <c r="B60">
        <f t="shared" si="0"/>
        <v>4.6683157824971983E-2</v>
      </c>
      <c r="C60">
        <f t="shared" si="1"/>
        <v>0.34980792842430075</v>
      </c>
    </row>
    <row r="61" spans="1:3" x14ac:dyDescent="0.2">
      <c r="A61">
        <v>23</v>
      </c>
      <c r="B61">
        <f t="shared" si="0"/>
        <v>4.6722337901428872E-2</v>
      </c>
      <c r="C61">
        <f t="shared" si="1"/>
        <v>0.34142959960095975</v>
      </c>
    </row>
    <row r="62" spans="1:3" x14ac:dyDescent="0.2">
      <c r="A62">
        <v>23.5</v>
      </c>
      <c r="B62">
        <f t="shared" si="0"/>
        <v>4.6760251873257247E-2</v>
      </c>
      <c r="C62">
        <f t="shared" si="1"/>
        <v>0.33324880060267448</v>
      </c>
    </row>
    <row r="63" spans="1:3" x14ac:dyDescent="0.2">
      <c r="A63">
        <v>24</v>
      </c>
      <c r="B63">
        <f t="shared" si="0"/>
        <v>4.6796959521628038E-2</v>
      </c>
      <c r="C63">
        <f t="shared" si="1"/>
        <v>0.32526110197063479</v>
      </c>
    </row>
    <row r="64" spans="1:3" x14ac:dyDescent="0.2">
      <c r="A64">
        <v>24.5</v>
      </c>
      <c r="B64">
        <f t="shared" si="0"/>
        <v>4.6832516690215611E-2</v>
      </c>
      <c r="C64">
        <f t="shared" si="1"/>
        <v>0.31746215680763307</v>
      </c>
    </row>
    <row r="65" spans="1:61" x14ac:dyDescent="0.2">
      <c r="A65">
        <v>25</v>
      </c>
      <c r="B65">
        <f t="shared" si="0"/>
        <v>4.6866975632204301E-2</v>
      </c>
      <c r="C65">
        <f t="shared" si="1"/>
        <v>0.30984770054008015</v>
      </c>
    </row>
    <row r="66" spans="1:61" x14ac:dyDescent="0.2">
      <c r="A66">
        <v>25.5</v>
      </c>
      <c r="B66">
        <f t="shared" si="0"/>
        <v>4.6900385318863765E-2</v>
      </c>
      <c r="C66">
        <f t="shared" si="1"/>
        <v>0.30241355055902125</v>
      </c>
    </row>
    <row r="67" spans="1:61" x14ac:dyDescent="0.2">
      <c r="A67">
        <v>26</v>
      </c>
      <c r="B67">
        <f t="shared" si="0"/>
        <v>4.6932791714736979E-2</v>
      </c>
      <c r="C67">
        <f t="shared" si="1"/>
        <v>0.29515560575226263</v>
      </c>
    </row>
    <row r="68" spans="1:61" x14ac:dyDescent="0.2">
      <c r="A68">
        <v>26.5</v>
      </c>
      <c r="B68">
        <f t="shared" si="0"/>
        <v>4.6964238023731786E-2</v>
      </c>
      <c r="C68">
        <f t="shared" si="1"/>
        <v>0.28806984593875318</v>
      </c>
    </row>
    <row r="69" spans="1:61" x14ac:dyDescent="0.2">
      <c r="A69">
        <v>27</v>
      </c>
      <c r="B69">
        <f t="shared" si="0"/>
        <v>4.6994764909777068E-2</v>
      </c>
      <c r="C69">
        <f t="shared" si="1"/>
        <v>0.2811523312154815</v>
      </c>
    </row>
    <row r="70" spans="1:61" x14ac:dyDescent="0.2">
      <c r="A70">
        <v>27.5</v>
      </c>
      <c r="B70">
        <f t="shared" si="0"/>
        <v>4.70244106951795E-2</v>
      </c>
      <c r="C70">
        <f t="shared" si="1"/>
        <v>0.27439920122632178</v>
      </c>
    </row>
    <row r="71" spans="1:61" x14ac:dyDescent="0.2">
      <c r="A71">
        <v>28</v>
      </c>
      <c r="B71">
        <f t="shared" si="0"/>
        <v>4.705321153937414E-2</v>
      </c>
      <c r="C71">
        <f t="shared" si="1"/>
        <v>0.2678066743615003</v>
      </c>
    </row>
    <row r="72" spans="1:61" x14ac:dyDescent="0.2">
      <c r="A72">
        <v>28.5</v>
      </c>
      <c r="B72">
        <f t="shared" si="0"/>
        <v>4.7081201600389429E-2</v>
      </c>
      <c r="C72">
        <f t="shared" si="1"/>
        <v>0.26137104689565738</v>
      </c>
    </row>
    <row r="73" spans="1:61" x14ac:dyDescent="0.2">
      <c r="A73">
        <v>29</v>
      </c>
      <c r="B73">
        <f t="shared" si="0"/>
        <v>4.7108413181032358E-2</v>
      </c>
      <c r="C73">
        <f t="shared" si="1"/>
        <v>0.25508869207182194</v>
      </c>
    </row>
    <row r="74" spans="1:61" x14ac:dyDescent="0.2">
      <c r="A74">
        <v>29.5</v>
      </c>
      <c r="B74">
        <f t="shared" si="0"/>
        <v>4.7134876861531984E-2</v>
      </c>
      <c r="C74">
        <f t="shared" si="1"/>
        <v>0.24895605913802005</v>
      </c>
    </row>
    <row r="75" spans="1:61" x14ac:dyDescent="0.2">
      <c r="A75">
        <v>30</v>
      </c>
      <c r="B75">
        <f t="shared" si="0"/>
        <v>4.7160621620151784E-2</v>
      </c>
      <c r="C75">
        <f t="shared" si="1"/>
        <v>0.24296967234268127</v>
      </c>
    </row>
    <row r="79" spans="1:61" x14ac:dyDescent="0.2">
      <c r="A79" t="s">
        <v>72</v>
      </c>
      <c r="C79" s="3">
        <v>4.2500000000000003E-2</v>
      </c>
      <c r="E79">
        <v>30</v>
      </c>
    </row>
    <row r="80" spans="1:61" x14ac:dyDescent="0.2">
      <c r="A80" t="s">
        <v>73</v>
      </c>
      <c r="B80">
        <v>0.5</v>
      </c>
      <c r="C80">
        <v>1</v>
      </c>
      <c r="D80">
        <v>1.5</v>
      </c>
      <c r="E80">
        <v>2</v>
      </c>
      <c r="F80">
        <v>2.5</v>
      </c>
      <c r="G80">
        <v>3</v>
      </c>
      <c r="H80">
        <v>3.5</v>
      </c>
      <c r="I80">
        <v>4</v>
      </c>
      <c r="J80">
        <v>4.5</v>
      </c>
      <c r="K80">
        <v>5</v>
      </c>
      <c r="L80">
        <v>5.5</v>
      </c>
      <c r="M80">
        <v>6</v>
      </c>
      <c r="N80">
        <v>6.5</v>
      </c>
      <c r="O80">
        <v>7</v>
      </c>
      <c r="P80">
        <v>7.5</v>
      </c>
      <c r="Q80">
        <v>8</v>
      </c>
      <c r="R80">
        <v>8.5</v>
      </c>
      <c r="S80">
        <v>9</v>
      </c>
      <c r="T80">
        <v>9.5</v>
      </c>
      <c r="U80">
        <v>10</v>
      </c>
      <c r="V80">
        <v>10.5</v>
      </c>
      <c r="W80">
        <v>11</v>
      </c>
      <c r="X80">
        <v>11.5</v>
      </c>
      <c r="Y80">
        <v>12</v>
      </c>
      <c r="Z80">
        <v>12.5</v>
      </c>
      <c r="AA80">
        <v>13</v>
      </c>
      <c r="AB80">
        <v>13.5</v>
      </c>
      <c r="AC80">
        <v>14</v>
      </c>
      <c r="AD80">
        <v>14.5</v>
      </c>
      <c r="AE80">
        <v>15</v>
      </c>
      <c r="AF80">
        <v>15.5</v>
      </c>
      <c r="AG80">
        <v>16</v>
      </c>
      <c r="AH80">
        <v>16.5</v>
      </c>
      <c r="AI80">
        <v>17</v>
      </c>
      <c r="AJ80">
        <v>17.5</v>
      </c>
      <c r="AK80">
        <v>18</v>
      </c>
      <c r="AL80">
        <v>18.5</v>
      </c>
      <c r="AM80">
        <v>19</v>
      </c>
      <c r="AN80">
        <v>19.5</v>
      </c>
      <c r="AO80">
        <v>20</v>
      </c>
      <c r="AP80">
        <v>20.5</v>
      </c>
      <c r="AQ80">
        <v>21</v>
      </c>
      <c r="AR80">
        <v>21.5</v>
      </c>
      <c r="AS80">
        <v>22</v>
      </c>
      <c r="AT80">
        <v>22.5</v>
      </c>
      <c r="AU80">
        <v>23</v>
      </c>
      <c r="AV80">
        <v>23.5</v>
      </c>
      <c r="AW80">
        <v>24</v>
      </c>
      <c r="AX80">
        <v>24.5</v>
      </c>
      <c r="AY80">
        <v>25</v>
      </c>
      <c r="AZ80">
        <v>25.5</v>
      </c>
      <c r="BA80">
        <v>26</v>
      </c>
      <c r="BB80">
        <v>26.5</v>
      </c>
      <c r="BC80">
        <v>27</v>
      </c>
      <c r="BD80">
        <v>27.5</v>
      </c>
      <c r="BE80">
        <v>28</v>
      </c>
      <c r="BF80">
        <v>28.5</v>
      </c>
      <c r="BG80">
        <v>29</v>
      </c>
      <c r="BH80">
        <v>29.5</v>
      </c>
      <c r="BI80">
        <v>30</v>
      </c>
    </row>
    <row r="81" spans="1:61" x14ac:dyDescent="0.2">
      <c r="A81" t="s">
        <v>27</v>
      </c>
      <c r="B81">
        <f>50*$C$79</f>
        <v>2.125</v>
      </c>
      <c r="C81">
        <f t="shared" ref="C81:BH81" si="2">50*$C$79</f>
        <v>2.125</v>
      </c>
      <c r="D81">
        <f t="shared" si="2"/>
        <v>2.125</v>
      </c>
      <c r="E81">
        <f t="shared" si="2"/>
        <v>2.125</v>
      </c>
      <c r="F81">
        <f t="shared" si="2"/>
        <v>2.125</v>
      </c>
      <c r="G81">
        <f t="shared" si="2"/>
        <v>2.125</v>
      </c>
      <c r="H81">
        <f t="shared" si="2"/>
        <v>2.125</v>
      </c>
      <c r="I81">
        <f t="shared" si="2"/>
        <v>2.125</v>
      </c>
      <c r="J81">
        <f t="shared" si="2"/>
        <v>2.125</v>
      </c>
      <c r="K81">
        <f t="shared" si="2"/>
        <v>2.125</v>
      </c>
      <c r="L81">
        <f t="shared" si="2"/>
        <v>2.125</v>
      </c>
      <c r="M81">
        <f t="shared" si="2"/>
        <v>2.125</v>
      </c>
      <c r="N81">
        <f t="shared" si="2"/>
        <v>2.125</v>
      </c>
      <c r="O81">
        <f t="shared" si="2"/>
        <v>2.125</v>
      </c>
      <c r="P81">
        <f t="shared" si="2"/>
        <v>2.125</v>
      </c>
      <c r="Q81">
        <f t="shared" si="2"/>
        <v>2.125</v>
      </c>
      <c r="R81">
        <f t="shared" si="2"/>
        <v>2.125</v>
      </c>
      <c r="S81">
        <f t="shared" si="2"/>
        <v>2.125</v>
      </c>
      <c r="T81">
        <f t="shared" si="2"/>
        <v>2.125</v>
      </c>
      <c r="U81">
        <f t="shared" si="2"/>
        <v>2.125</v>
      </c>
      <c r="V81">
        <f t="shared" si="2"/>
        <v>2.125</v>
      </c>
      <c r="W81">
        <f t="shared" si="2"/>
        <v>2.125</v>
      </c>
      <c r="X81">
        <f t="shared" si="2"/>
        <v>2.125</v>
      </c>
      <c r="Y81">
        <f t="shared" si="2"/>
        <v>2.125</v>
      </c>
      <c r="Z81">
        <f t="shared" si="2"/>
        <v>2.125</v>
      </c>
      <c r="AA81">
        <f t="shared" si="2"/>
        <v>2.125</v>
      </c>
      <c r="AB81">
        <f t="shared" si="2"/>
        <v>2.125</v>
      </c>
      <c r="AC81">
        <f t="shared" si="2"/>
        <v>2.125</v>
      </c>
      <c r="AD81">
        <f t="shared" si="2"/>
        <v>2.125</v>
      </c>
      <c r="AE81">
        <f t="shared" si="2"/>
        <v>2.125</v>
      </c>
      <c r="AF81">
        <f t="shared" si="2"/>
        <v>2.125</v>
      </c>
      <c r="AG81">
        <f t="shared" si="2"/>
        <v>2.125</v>
      </c>
      <c r="AH81">
        <f t="shared" si="2"/>
        <v>2.125</v>
      </c>
      <c r="AI81">
        <f t="shared" si="2"/>
        <v>2.125</v>
      </c>
      <c r="AJ81">
        <f t="shared" si="2"/>
        <v>2.125</v>
      </c>
      <c r="AK81">
        <f t="shared" si="2"/>
        <v>2.125</v>
      </c>
      <c r="AL81">
        <f t="shared" si="2"/>
        <v>2.125</v>
      </c>
      <c r="AM81">
        <f t="shared" si="2"/>
        <v>2.125</v>
      </c>
      <c r="AN81">
        <f t="shared" si="2"/>
        <v>2.125</v>
      </c>
      <c r="AO81">
        <f t="shared" si="2"/>
        <v>2.125</v>
      </c>
      <c r="AP81">
        <f t="shared" si="2"/>
        <v>2.125</v>
      </c>
      <c r="AQ81">
        <f t="shared" si="2"/>
        <v>2.125</v>
      </c>
      <c r="AR81">
        <f t="shared" si="2"/>
        <v>2.125</v>
      </c>
      <c r="AS81">
        <f t="shared" si="2"/>
        <v>2.125</v>
      </c>
      <c r="AT81">
        <f t="shared" si="2"/>
        <v>2.125</v>
      </c>
      <c r="AU81">
        <f t="shared" si="2"/>
        <v>2.125</v>
      </c>
      <c r="AV81">
        <f t="shared" si="2"/>
        <v>2.125</v>
      </c>
      <c r="AW81">
        <f t="shared" si="2"/>
        <v>2.125</v>
      </c>
      <c r="AX81">
        <f t="shared" si="2"/>
        <v>2.125</v>
      </c>
      <c r="AY81">
        <f t="shared" si="2"/>
        <v>2.125</v>
      </c>
      <c r="AZ81">
        <f t="shared" si="2"/>
        <v>2.125</v>
      </c>
      <c r="BA81">
        <f t="shared" si="2"/>
        <v>2.125</v>
      </c>
      <c r="BB81">
        <f t="shared" si="2"/>
        <v>2.125</v>
      </c>
      <c r="BC81">
        <f t="shared" si="2"/>
        <v>2.125</v>
      </c>
      <c r="BD81">
        <f t="shared" si="2"/>
        <v>2.125</v>
      </c>
      <c r="BE81">
        <f t="shared" si="2"/>
        <v>2.125</v>
      </c>
      <c r="BF81">
        <f t="shared" si="2"/>
        <v>2.125</v>
      </c>
      <c r="BG81">
        <f t="shared" si="2"/>
        <v>2.125</v>
      </c>
      <c r="BH81">
        <f t="shared" si="2"/>
        <v>2.125</v>
      </c>
      <c r="BI81">
        <f>50*$C$79+100</f>
        <v>102.125</v>
      </c>
    </row>
    <row r="82" spans="1:61" x14ac:dyDescent="0.2">
      <c r="A82" t="s">
        <v>20</v>
      </c>
      <c r="B82">
        <f>vas2fZ($B$12,$B$8,$B$7,$B$9,$B$10,$C$12,$C$8,$C$7,$C$9,$C$10,$B$11,B80)</f>
        <v>0.98349176884645417</v>
      </c>
      <c r="C82">
        <f t="shared" ref="C82:AG82" si="3">vas2fZ($B$12,$B$8,$B$7,$B$9,$B$10,$C$12,$C$8,$C$7,$C$9,$C$10,$B$11,C80)</f>
        <v>0.96492452513960958</v>
      </c>
      <c r="D82">
        <f t="shared" si="3"/>
        <v>0.94529337055399343</v>
      </c>
      <c r="E82">
        <f t="shared" si="3"/>
        <v>0.92519356750211323</v>
      </c>
      <c r="F82">
        <f t="shared" si="3"/>
        <v>0.904979378365244</v>
      </c>
      <c r="G82">
        <f t="shared" si="3"/>
        <v>0.88486058233214893</v>
      </c>
      <c r="H82">
        <f t="shared" si="3"/>
        <v>0.86496058529560194</v>
      </c>
      <c r="I82">
        <f t="shared" si="3"/>
        <v>0.84535121787711531</v>
      </c>
      <c r="J82">
        <f t="shared" si="3"/>
        <v>0.82607350915469269</v>
      </c>
      <c r="K82">
        <f t="shared" si="3"/>
        <v>0.80715006797633015</v>
      </c>
      <c r="L82">
        <f t="shared" si="3"/>
        <v>0.78859245794170951</v>
      </c>
      <c r="M82">
        <f t="shared" si="3"/>
        <v>0.77040559151184984</v>
      </c>
      <c r="N82">
        <f t="shared" si="3"/>
        <v>0.7525903510777372</v>
      </c>
      <c r="O82">
        <f t="shared" si="3"/>
        <v>0.73514515588898888</v>
      </c>
      <c r="P82">
        <f t="shared" si="3"/>
        <v>0.71806690224170078</v>
      </c>
      <c r="Q82">
        <f t="shared" si="3"/>
        <v>0.70135153084977164</v>
      </c>
      <c r="R82">
        <f t="shared" si="3"/>
        <v>0.68499437220660853</v>
      </c>
      <c r="S82">
        <f t="shared" si="3"/>
        <v>0.66899035949327013</v>
      </c>
      <c r="T82">
        <f t="shared" si="3"/>
        <v>0.65333416222323693</v>
      </c>
      <c r="U82">
        <f t="shared" si="3"/>
        <v>0.63802027222877522</v>
      </c>
      <c r="V82">
        <f t="shared" si="3"/>
        <v>0.62304306078356608</v>
      </c>
      <c r="W82">
        <f t="shared" si="3"/>
        <v>0.60839681805375956</v>
      </c>
      <c r="X82">
        <f t="shared" si="3"/>
        <v>0.59407578155719376</v>
      </c>
      <c r="Y82">
        <f t="shared" si="3"/>
        <v>0.58007415763136183</v>
      </c>
      <c r="Z82">
        <f t="shared" si="3"/>
        <v>0.566386138319105</v>
      </c>
      <c r="AA82">
        <f t="shared" si="3"/>
        <v>0.55300591513457809</v>
      </c>
      <c r="AB82">
        <f t="shared" si="3"/>
        <v>0.53992769060835277</v>
      </c>
      <c r="AC82">
        <f t="shared" si="3"/>
        <v>0.52714568817398921</v>
      </c>
      <c r="AD82">
        <f t="shared" si="3"/>
        <v>0.51465416075669079</v>
      </c>
      <c r="AE82">
        <f t="shared" si="3"/>
        <v>0.50244739830304119</v>
      </c>
      <c r="AF82">
        <f t="shared" si="3"/>
        <v>0.49051973441683283</v>
      </c>
      <c r="AG82">
        <f t="shared" si="3"/>
        <v>0.4788655522203778</v>
      </c>
      <c r="AH82">
        <f t="shared" ref="AH82:BI82" si="4">vas2fZ($B$12,$B$8,$B$7,$B$9,$B$10,$C$12,$C$8,$C$7,$C$9,$C$10,$B$11,AH80)</f>
        <v>0.46747928953201878</v>
      </c>
      <c r="AI82">
        <f t="shared" si="4"/>
        <v>0.45635544343205497</v>
      </c>
      <c r="AJ82">
        <f t="shared" si="4"/>
        <v>0.44548857427692151</v>
      </c>
      <c r="AK82">
        <f t="shared" si="4"/>
        <v>0.43487330921283984</v>
      </c>
      <c r="AL82">
        <f t="shared" si="4"/>
        <v>0.42450434523383462</v>
      </c>
      <c r="AM82">
        <f t="shared" si="4"/>
        <v>0.41437645182416327</v>
      </c>
      <c r="AN82">
        <f t="shared" si="4"/>
        <v>0.40448447322129549</v>
      </c>
      <c r="AO82">
        <f t="shared" si="4"/>
        <v>0.39482333033231615</v>
      </c>
      <c r="AP82">
        <f t="shared" si="4"/>
        <v>0.38538802233380565</v>
      </c>
      <c r="AQ82">
        <f t="shared" si="4"/>
        <v>0.37617362798277026</v>
      </c>
      <c r="AR82">
        <f t="shared" si="4"/>
        <v>0.36717530666396542</v>
      </c>
      <c r="AS82">
        <f t="shared" si="4"/>
        <v>0.3583882991969416</v>
      </c>
      <c r="AT82">
        <f t="shared" si="4"/>
        <v>0.34980792842430075</v>
      </c>
      <c r="AU82">
        <f t="shared" si="4"/>
        <v>0.34142959960095975</v>
      </c>
      <c r="AV82">
        <f t="shared" si="4"/>
        <v>0.33324880060267448</v>
      </c>
      <c r="AW82">
        <f t="shared" si="4"/>
        <v>0.32526110197063479</v>
      </c>
      <c r="AX82">
        <f t="shared" si="4"/>
        <v>0.31746215680763307</v>
      </c>
      <c r="AY82">
        <f t="shared" si="4"/>
        <v>0.30984770054008015</v>
      </c>
      <c r="AZ82">
        <f t="shared" si="4"/>
        <v>0.30241355055902125</v>
      </c>
      <c r="BA82">
        <f t="shared" si="4"/>
        <v>0.29515560575226263</v>
      </c>
      <c r="BB82">
        <f t="shared" si="4"/>
        <v>0.28806984593875318</v>
      </c>
      <c r="BC82">
        <f t="shared" si="4"/>
        <v>0.2811523312154815</v>
      </c>
      <c r="BD82">
        <f t="shared" si="4"/>
        <v>0.27439920122632178</v>
      </c>
      <c r="BE82">
        <f t="shared" si="4"/>
        <v>0.2678066743615003</v>
      </c>
      <c r="BF82">
        <f t="shared" si="4"/>
        <v>0.26137104689565738</v>
      </c>
      <c r="BG82">
        <f t="shared" si="4"/>
        <v>0.25508869207182194</v>
      </c>
      <c r="BH82">
        <f t="shared" si="4"/>
        <v>0.24895605913802005</v>
      </c>
      <c r="BI82">
        <f t="shared" si="4"/>
        <v>0.24296967234268127</v>
      </c>
    </row>
    <row r="83" spans="1:61" x14ac:dyDescent="0.2">
      <c r="A83" t="s">
        <v>21</v>
      </c>
      <c r="B83">
        <f>B81*B82</f>
        <v>2.0899200087987153</v>
      </c>
      <c r="C83">
        <f t="shared" ref="C83:BI83" si="5">C81*C82</f>
        <v>2.0504646159216704</v>
      </c>
      <c r="D83">
        <f t="shared" si="5"/>
        <v>2.0087484124272361</v>
      </c>
      <c r="E83">
        <f t="shared" si="5"/>
        <v>1.9660363309419906</v>
      </c>
      <c r="F83">
        <f t="shared" si="5"/>
        <v>1.9230811790261435</v>
      </c>
      <c r="G83">
        <f t="shared" si="5"/>
        <v>1.8803287374558164</v>
      </c>
      <c r="H83">
        <f t="shared" si="5"/>
        <v>1.8380412437531541</v>
      </c>
      <c r="I83">
        <f t="shared" si="5"/>
        <v>1.7963713379888699</v>
      </c>
      <c r="J83">
        <f t="shared" si="5"/>
        <v>1.755406206953722</v>
      </c>
      <c r="K83">
        <f t="shared" si="5"/>
        <v>1.7151938944497016</v>
      </c>
      <c r="L83">
        <f t="shared" si="5"/>
        <v>1.6757589731261326</v>
      </c>
      <c r="M83">
        <f t="shared" si="5"/>
        <v>1.6371118819626809</v>
      </c>
      <c r="N83">
        <f t="shared" si="5"/>
        <v>1.5992544960401915</v>
      </c>
      <c r="O83">
        <f t="shared" si="5"/>
        <v>1.5621834562641013</v>
      </c>
      <c r="P83">
        <f t="shared" si="5"/>
        <v>1.5258921672636141</v>
      </c>
      <c r="Q83">
        <f t="shared" si="5"/>
        <v>1.4903720030557648</v>
      </c>
      <c r="R83">
        <f t="shared" si="5"/>
        <v>1.4556130409390431</v>
      </c>
      <c r="S83">
        <f t="shared" si="5"/>
        <v>1.421604513923199</v>
      </c>
      <c r="T83">
        <f t="shared" si="5"/>
        <v>1.3883350947243784</v>
      </c>
      <c r="U83">
        <f t="shared" si="5"/>
        <v>1.3557930784861474</v>
      </c>
      <c r="V83">
        <f t="shared" si="5"/>
        <v>1.3239665041650779</v>
      </c>
      <c r="W83">
        <f t="shared" si="5"/>
        <v>1.292843238364239</v>
      </c>
      <c r="X83">
        <f t="shared" si="5"/>
        <v>1.2624110358090368</v>
      </c>
      <c r="Y83">
        <f t="shared" si="5"/>
        <v>1.2326575849666439</v>
      </c>
      <c r="Z83">
        <f t="shared" si="5"/>
        <v>1.2035705439280981</v>
      </c>
      <c r="AA83">
        <f t="shared" si="5"/>
        <v>1.1751375696609785</v>
      </c>
      <c r="AB83">
        <f t="shared" si="5"/>
        <v>1.1473463425427497</v>
      </c>
      <c r="AC83">
        <f t="shared" si="5"/>
        <v>1.1201845873697271</v>
      </c>
      <c r="AD83">
        <f t="shared" si="5"/>
        <v>1.093640091607968</v>
      </c>
      <c r="AE83">
        <f t="shared" si="5"/>
        <v>1.0677007213939624</v>
      </c>
      <c r="AF83">
        <f t="shared" si="5"/>
        <v>1.0423544356357697</v>
      </c>
      <c r="AG83">
        <f t="shared" si="5"/>
        <v>1.0175892984683028</v>
      </c>
      <c r="AH83">
        <f t="shared" si="5"/>
        <v>0.99339349025553991</v>
      </c>
      <c r="AI83">
        <f t="shared" si="5"/>
        <v>0.96975531729311681</v>
      </c>
      <c r="AJ83">
        <f t="shared" si="5"/>
        <v>0.94666322033845818</v>
      </c>
      <c r="AK83">
        <f t="shared" si="5"/>
        <v>0.92410578207728467</v>
      </c>
      <c r="AL83">
        <f t="shared" si="5"/>
        <v>0.90207173362189863</v>
      </c>
      <c r="AM83">
        <f t="shared" si="5"/>
        <v>0.8805499601263469</v>
      </c>
      <c r="AN83">
        <f t="shared" si="5"/>
        <v>0.85952950559525287</v>
      </c>
      <c r="AO83">
        <f t="shared" si="5"/>
        <v>0.83899957695617178</v>
      </c>
      <c r="AP83">
        <f t="shared" si="5"/>
        <v>0.81894954745933701</v>
      </c>
      <c r="AQ83">
        <f t="shared" si="5"/>
        <v>0.79936895946338682</v>
      </c>
      <c r="AR83">
        <f t="shared" si="5"/>
        <v>0.78024752666092656</v>
      </c>
      <c r="AS83">
        <f t="shared" si="5"/>
        <v>0.76157513579350089</v>
      </c>
      <c r="AT83">
        <f t="shared" si="5"/>
        <v>0.74334184790163915</v>
      </c>
      <c r="AU83">
        <f t="shared" si="5"/>
        <v>0.72553789915203948</v>
      </c>
      <c r="AV83">
        <f t="shared" si="5"/>
        <v>0.70815370128068322</v>
      </c>
      <c r="AW83">
        <f t="shared" si="5"/>
        <v>0.69117984168759894</v>
      </c>
      <c r="AX83">
        <f t="shared" si="5"/>
        <v>0.67460708321622032</v>
      </c>
      <c r="AY83">
        <f t="shared" si="5"/>
        <v>0.65842636364767038</v>
      </c>
      <c r="AZ83">
        <f t="shared" si="5"/>
        <v>0.64262879493792013</v>
      </c>
      <c r="BA83">
        <f t="shared" si="5"/>
        <v>0.62720566222355811</v>
      </c>
      <c r="BB83">
        <f t="shared" si="5"/>
        <v>0.61214842261985047</v>
      </c>
      <c r="BC83">
        <f t="shared" si="5"/>
        <v>0.59744870383289816</v>
      </c>
      <c r="BD83">
        <f t="shared" si="5"/>
        <v>0.58309830260593376</v>
      </c>
      <c r="BE83">
        <f t="shared" si="5"/>
        <v>0.56908918301818812</v>
      </c>
      <c r="BF83">
        <f t="shared" si="5"/>
        <v>0.55541347465327195</v>
      </c>
      <c r="BG83">
        <f t="shared" si="5"/>
        <v>0.54206347065262162</v>
      </c>
      <c r="BH83">
        <f t="shared" si="5"/>
        <v>0.52903162566829265</v>
      </c>
      <c r="BI83">
        <f t="shared" si="5"/>
        <v>24.813277787996324</v>
      </c>
    </row>
    <row r="84" spans="1:61" x14ac:dyDescent="0.2">
      <c r="A84">
        <f>SUM(B83:BI83)</f>
        <v>92.862774548150782</v>
      </c>
    </row>
    <row r="85" spans="1:61" x14ac:dyDescent="0.2">
      <c r="A85" t="s">
        <v>36</v>
      </c>
      <c r="B85">
        <f>B83/$A$84</f>
        <v>2.2505465930431137E-2</v>
      </c>
      <c r="C85">
        <f t="shared" ref="C85:BI85" si="6">C83/$A$84</f>
        <v>2.208058746789299E-2</v>
      </c>
      <c r="D85">
        <f t="shared" si="6"/>
        <v>2.1631363290633417E-2</v>
      </c>
      <c r="E85">
        <f t="shared" si="6"/>
        <v>2.1171414923883955E-2</v>
      </c>
      <c r="F85">
        <f t="shared" si="6"/>
        <v>2.0708849034324257E-2</v>
      </c>
      <c r="G85">
        <f t="shared" si="6"/>
        <v>2.0248466046863988E-2</v>
      </c>
      <c r="H85">
        <f t="shared" si="6"/>
        <v>1.9793089886627299E-2</v>
      </c>
      <c r="I85">
        <f t="shared" si="6"/>
        <v>1.9344364270070604E-2</v>
      </c>
      <c r="J85">
        <f t="shared" si="6"/>
        <v>1.8903228074921632E-2</v>
      </c>
      <c r="K85">
        <f t="shared" si="6"/>
        <v>1.8470198664593498E-2</v>
      </c>
      <c r="L85">
        <f t="shared" si="6"/>
        <v>1.8045540651568898E-2</v>
      </c>
      <c r="M85">
        <f t="shared" si="6"/>
        <v>1.7629366448811124E-2</v>
      </c>
      <c r="N85">
        <f t="shared" si="6"/>
        <v>1.7221696248273882E-2</v>
      </c>
      <c r="O85">
        <f t="shared" si="6"/>
        <v>1.682249387728648E-2</v>
      </c>
      <c r="P85">
        <f t="shared" si="6"/>
        <v>1.6431688313086269E-2</v>
      </c>
      <c r="Q85">
        <f t="shared" si="6"/>
        <v>1.6049186666105737E-2</v>
      </c>
      <c r="R85">
        <f t="shared" si="6"/>
        <v>1.5674882082963019E-2</v>
      </c>
      <c r="S85">
        <f t="shared" si="6"/>
        <v>1.530865861848738E-2</v>
      </c>
      <c r="T85">
        <f t="shared" si="6"/>
        <v>1.495039429394289E-2</v>
      </c>
      <c r="U85">
        <f t="shared" si="6"/>
        <v>1.459996306467397E-2</v>
      </c>
      <c r="V85">
        <f t="shared" si="6"/>
        <v>1.4257236127255501E-2</v>
      </c>
      <c r="W85">
        <f t="shared" si="6"/>
        <v>1.3922082822260278E-2</v>
      </c>
      <c r="X85">
        <f t="shared" si="6"/>
        <v>1.3594371285497798E-2</v>
      </c>
      <c r="Y85">
        <f t="shared" si="6"/>
        <v>1.3273968939270622E-2</v>
      </c>
      <c r="Z85">
        <f t="shared" si="6"/>
        <v>1.2960742878773543E-2</v>
      </c>
      <c r="AA85">
        <f t="shared" si="6"/>
        <v>1.26545601871033E-2</v>
      </c>
      <c r="AB85">
        <f t="shared" si="6"/>
        <v>1.235528819944781E-2</v>
      </c>
      <c r="AC85">
        <f t="shared" si="6"/>
        <v>1.2062794729322826E-2</v>
      </c>
      <c r="AD85">
        <f t="shared" si="6"/>
        <v>1.1776948265108091E-2</v>
      </c>
      <c r="AE85">
        <f t="shared" si="6"/>
        <v>1.1497618142352005E-2</v>
      </c>
      <c r="AF85">
        <f t="shared" si="6"/>
        <v>1.1224674695620825E-2</v>
      </c>
      <c r="AG85">
        <f t="shared" si="6"/>
        <v>1.0957989392624351E-2</v>
      </c>
      <c r="AH85">
        <f t="shared" si="6"/>
        <v>1.0697434952694096E-2</v>
      </c>
      <c r="AI85">
        <f t="shared" si="6"/>
        <v>1.0442885451266414E-2</v>
      </c>
      <c r="AJ85">
        <f t="shared" si="6"/>
        <v>1.019421641173987E-2</v>
      </c>
      <c r="AK85">
        <f t="shared" si="6"/>
        <v>9.9513048858789113E-3</v>
      </c>
      <c r="AL85">
        <f t="shared" si="6"/>
        <v>9.7140295237911553E-3</v>
      </c>
      <c r="AM85">
        <f t="shared" si="6"/>
        <v>9.4822706343947131E-3</v>
      </c>
      <c r="AN85">
        <f t="shared" si="6"/>
        <v>9.2559102372024599E-3</v>
      </c>
      <c r="AO85">
        <f t="shared" si="6"/>
        <v>9.0348321061755211E-3</v>
      </c>
      <c r="AP85">
        <f t="shared" si="6"/>
        <v>8.8189218063336999E-3</v>
      </c>
      <c r="AQ85">
        <f t="shared" si="6"/>
        <v>8.6080667237537871E-3</v>
      </c>
      <c r="AR85">
        <f t="shared" si="6"/>
        <v>8.4021560895357079E-3</v>
      </c>
      <c r="AS85">
        <f t="shared" si="6"/>
        <v>8.2010809982703287E-3</v>
      </c>
      <c r="AT85">
        <f t="shared" si="6"/>
        <v>8.0047344215006724E-3</v>
      </c>
      <c r="AU85">
        <f t="shared" si="6"/>
        <v>7.8130112166295111E-3</v>
      </c>
      <c r="AV85">
        <f t="shared" si="6"/>
        <v>7.6258081316910751E-3</v>
      </c>
      <c r="AW85">
        <f t="shared" si="6"/>
        <v>7.4430238063715355E-3</v>
      </c>
      <c r="AX85">
        <f t="shared" si="6"/>
        <v>7.2645587696329936E-3</v>
      </c>
      <c r="AY85">
        <f t="shared" si="6"/>
        <v>7.0903154342676477E-3</v>
      </c>
      <c r="AZ85">
        <f t="shared" si="6"/>
        <v>6.9201980886830728E-3</v>
      </c>
      <c r="BA85">
        <f t="shared" si="6"/>
        <v>6.7541128861957735E-3</v>
      </c>
      <c r="BB85">
        <f t="shared" si="6"/>
        <v>6.5919678320880025E-3</v>
      </c>
      <c r="BC85">
        <f t="shared" si="6"/>
        <v>6.4336727686626653E-3</v>
      </c>
      <c r="BD85">
        <f t="shared" si="6"/>
        <v>6.2791393585121483E-3</v>
      </c>
      <c r="BE85">
        <f t="shared" si="6"/>
        <v>6.1282810661995304E-3</v>
      </c>
      <c r="BF85">
        <f t="shared" si="6"/>
        <v>5.9810131385346615E-3</v>
      </c>
      <c r="BG85">
        <f t="shared" si="6"/>
        <v>5.8372525836125361E-3</v>
      </c>
      <c r="BH85">
        <f t="shared" si="6"/>
        <v>5.6969181487677989E-3</v>
      </c>
      <c r="BI85">
        <f t="shared" si="6"/>
        <v>0.2672037090075341</v>
      </c>
    </row>
    <row r="86" spans="1:61" x14ac:dyDescent="0.2">
      <c r="A86" t="s">
        <v>78</v>
      </c>
      <c r="B86">
        <f>fdur($B$8,B80)</f>
        <v>0.39346934028736658</v>
      </c>
      <c r="C86">
        <f t="shared" ref="C86:BI86" si="7">fdur($B$8,C80)</f>
        <v>0.63212055882855767</v>
      </c>
      <c r="D86">
        <f t="shared" si="7"/>
        <v>0.7768698398515701</v>
      </c>
      <c r="E86">
        <f t="shared" si="7"/>
        <v>0.8646647167633873</v>
      </c>
      <c r="F86">
        <f t="shared" si="7"/>
        <v>0.91791500137610116</v>
      </c>
      <c r="G86">
        <f t="shared" si="7"/>
        <v>0.95021293163213605</v>
      </c>
      <c r="H86">
        <f t="shared" si="7"/>
        <v>0.96980261657768141</v>
      </c>
      <c r="I86">
        <f t="shared" si="7"/>
        <v>0.98168436111126578</v>
      </c>
      <c r="J86">
        <f t="shared" si="7"/>
        <v>0.98889100346175773</v>
      </c>
      <c r="K86">
        <f t="shared" si="7"/>
        <v>0.99326205300091452</v>
      </c>
      <c r="L86">
        <f t="shared" si="7"/>
        <v>0.99591322856153597</v>
      </c>
      <c r="M86">
        <f t="shared" si="7"/>
        <v>0.99752124782333373</v>
      </c>
      <c r="N86">
        <f t="shared" si="7"/>
        <v>0.99849656080702243</v>
      </c>
      <c r="O86">
        <f t="shared" si="7"/>
        <v>0.99908811803444553</v>
      </c>
      <c r="P86">
        <f t="shared" si="7"/>
        <v>0.99944691562985233</v>
      </c>
      <c r="Q86">
        <f t="shared" si="7"/>
        <v>0.99966453737209748</v>
      </c>
      <c r="R86">
        <f t="shared" si="7"/>
        <v>0.99979653163098936</v>
      </c>
      <c r="S86">
        <f t="shared" si="7"/>
        <v>0.99987659019591335</v>
      </c>
      <c r="T86">
        <f t="shared" si="7"/>
        <v>0.99992514817011235</v>
      </c>
      <c r="U86">
        <f t="shared" si="7"/>
        <v>0.99995460007023751</v>
      </c>
      <c r="V86">
        <f t="shared" si="7"/>
        <v>0.99997246355065028</v>
      </c>
      <c r="W86">
        <f t="shared" si="7"/>
        <v>0.99998329829920973</v>
      </c>
      <c r="X86">
        <f t="shared" si="7"/>
        <v>0.99998986990640137</v>
      </c>
      <c r="Y86">
        <f t="shared" si="7"/>
        <v>0.99999385578764666</v>
      </c>
      <c r="Z86">
        <f t="shared" si="7"/>
        <v>0.99999627334682806</v>
      </c>
      <c r="AA86">
        <f t="shared" si="7"/>
        <v>0.99999773967059313</v>
      </c>
      <c r="AB86">
        <f t="shared" si="7"/>
        <v>0.99999862904091352</v>
      </c>
      <c r="AC86">
        <f t="shared" si="7"/>
        <v>0.9999991684712809</v>
      </c>
      <c r="AD86">
        <f t="shared" si="7"/>
        <v>0.99999949565233748</v>
      </c>
      <c r="AE86">
        <f t="shared" si="7"/>
        <v>0.99999969409767941</v>
      </c>
      <c r="AF86">
        <f t="shared" si="7"/>
        <v>0.99999981446086361</v>
      </c>
      <c r="AG86">
        <f t="shared" si="7"/>
        <v>0.99999988746482527</v>
      </c>
      <c r="AH86">
        <f t="shared" si="7"/>
        <v>0.99999993174396629</v>
      </c>
      <c r="AI86">
        <f t="shared" si="7"/>
        <v>0.99999995860062274</v>
      </c>
      <c r="AJ86">
        <f t="shared" si="7"/>
        <v>0.99999997489000847</v>
      </c>
      <c r="AK86">
        <f t="shared" si="7"/>
        <v>0.99999998477002028</v>
      </c>
      <c r="AL86">
        <f t="shared" si="7"/>
        <v>0.99999999076255042</v>
      </c>
      <c r="AM86">
        <f t="shared" si="7"/>
        <v>0.99999999439720355</v>
      </c>
      <c r="AN86">
        <f t="shared" si="7"/>
        <v>0.99999999660173222</v>
      </c>
      <c r="AO86">
        <f t="shared" si="7"/>
        <v>0.99999999793884642</v>
      </c>
      <c r="AP86">
        <f t="shared" si="7"/>
        <v>0.99999999874984713</v>
      </c>
      <c r="AQ86">
        <f t="shared" si="7"/>
        <v>0.99999999924174388</v>
      </c>
      <c r="AR86">
        <f t="shared" si="7"/>
        <v>0.99999999954009433</v>
      </c>
      <c r="AS86">
        <f t="shared" si="7"/>
        <v>0.99999999972105325</v>
      </c>
      <c r="AT86">
        <f t="shared" si="7"/>
        <v>0.99999999983081023</v>
      </c>
      <c r="AU86">
        <f t="shared" si="7"/>
        <v>0.9999999998973812</v>
      </c>
      <c r="AV86">
        <f t="shared" si="7"/>
        <v>0.99999999993775857</v>
      </c>
      <c r="AW86">
        <f t="shared" si="7"/>
        <v>0.99999999996224864</v>
      </c>
      <c r="AX86">
        <f t="shared" si="7"/>
        <v>0.99999999997710254</v>
      </c>
      <c r="AY86">
        <f t="shared" si="7"/>
        <v>0.99999999998611222</v>
      </c>
      <c r="AZ86">
        <f t="shared" si="7"/>
        <v>0.99999999999157652</v>
      </c>
      <c r="BA86">
        <f t="shared" si="7"/>
        <v>0.99999999999489075</v>
      </c>
      <c r="BB86">
        <f t="shared" si="7"/>
        <v>0.99999999999690126</v>
      </c>
      <c r="BC86">
        <f t="shared" si="7"/>
        <v>0.99999999999812039</v>
      </c>
      <c r="BD86">
        <f t="shared" si="7"/>
        <v>0.99999999999886002</v>
      </c>
      <c r="BE86">
        <f t="shared" si="7"/>
        <v>0.99999999999930844</v>
      </c>
      <c r="BF86">
        <f t="shared" si="7"/>
        <v>0.99999999999958067</v>
      </c>
      <c r="BG86">
        <f t="shared" si="7"/>
        <v>0.99999999999974565</v>
      </c>
      <c r="BH86">
        <f t="shared" si="7"/>
        <v>0.99999999999984568</v>
      </c>
      <c r="BI86">
        <f t="shared" si="7"/>
        <v>0.9999999999999063</v>
      </c>
    </row>
    <row r="87" spans="1:61" x14ac:dyDescent="0.2">
      <c r="A87" t="s">
        <v>80</v>
      </c>
      <c r="B87">
        <f>B85*B86</f>
        <v>8.8552108325065434E-3</v>
      </c>
      <c r="C87">
        <f t="shared" ref="C87:BI87" si="8">C85*C86</f>
        <v>1.3957593289467364E-2</v>
      </c>
      <c r="D87">
        <f t="shared" si="8"/>
        <v>1.6804753735365514E-2</v>
      </c>
      <c r="E87">
        <f t="shared" si="8"/>
        <v>1.8306175488640272E-2</v>
      </c>
      <c r="F87">
        <f t="shared" si="8"/>
        <v>1.9008963189839221E-2</v>
      </c>
      <c r="G87">
        <f t="shared" si="8"/>
        <v>1.9240354283444398E-2</v>
      </c>
      <c r="H87">
        <f t="shared" si="8"/>
        <v>1.9195390362208398E-2</v>
      </c>
      <c r="I87">
        <f t="shared" si="8"/>
        <v>1.899005987956786E-2</v>
      </c>
      <c r="J87">
        <f t="shared" si="8"/>
        <v>1.8693232179675723E-2</v>
      </c>
      <c r="K87">
        <f t="shared" si="8"/>
        <v>1.8345747444928888E-2</v>
      </c>
      <c r="L87">
        <f t="shared" si="8"/>
        <v>1.7971792651442425E-2</v>
      </c>
      <c r="M87">
        <f t="shared" si="8"/>
        <v>1.7585667618352886E-2</v>
      </c>
      <c r="N87">
        <f t="shared" si="8"/>
        <v>1.7195804475164674E-2</v>
      </c>
      <c r="O87">
        <f t="shared" si="8"/>
        <v>1.6807153748504132E-2</v>
      </c>
      <c r="P87">
        <f t="shared" si="8"/>
        <v>1.6422600203105164E-2</v>
      </c>
      <c r="Q87">
        <f t="shared" si="8"/>
        <v>1.6043802763771025E-2</v>
      </c>
      <c r="R87">
        <f t="shared" si="8"/>
        <v>1.5671692740271165E-2</v>
      </c>
      <c r="S87">
        <f t="shared" si="8"/>
        <v>1.5306769379926444E-2</v>
      </c>
      <c r="T87">
        <f t="shared" si="8"/>
        <v>1.4949275229572446E-2</v>
      </c>
      <c r="U87">
        <f t="shared" si="8"/>
        <v>1.4599300227376299E-2</v>
      </c>
      <c r="V87">
        <f t="shared" si="8"/>
        <v>1.4256843533595015E-2</v>
      </c>
      <c r="W87">
        <f t="shared" si="8"/>
        <v>1.3921850299798604E-2</v>
      </c>
      <c r="X87">
        <f t="shared" si="8"/>
        <v>1.3594233573244262E-2</v>
      </c>
      <c r="Y87">
        <f t="shared" si="8"/>
        <v>1.3273887381186688E-2</v>
      </c>
      <c r="Z87">
        <f t="shared" si="8"/>
        <v>1.2960694578579983E-2</v>
      </c>
      <c r="AA87">
        <f t="shared" si="8"/>
        <v>1.2654531583628779E-2</v>
      </c>
      <c r="AB87">
        <f t="shared" si="8"/>
        <v>1.2355271260853187E-2</v>
      </c>
      <c r="AC87">
        <f t="shared" si="8"/>
        <v>1.2062784698762576E-2</v>
      </c>
      <c r="AD87">
        <f t="shared" si="8"/>
        <v>1.1776942325431762E-2</v>
      </c>
      <c r="AE87">
        <f t="shared" si="8"/>
        <v>1.1497614625203934E-2</v>
      </c>
      <c r="AF87">
        <f t="shared" si="8"/>
        <v>1.1224672613004376E-2</v>
      </c>
      <c r="AG87">
        <f t="shared" si="8"/>
        <v>1.0957988159465099E-2</v>
      </c>
      <c r="AH87">
        <f t="shared" si="8"/>
        <v>1.0697434222529615E-2</v>
      </c>
      <c r="AI87">
        <f t="shared" si="8"/>
        <v>1.044288501893746E-2</v>
      </c>
      <c r="AJ87">
        <f t="shared" si="8"/>
        <v>1.0194216155763183E-2</v>
      </c>
      <c r="AK87">
        <f t="shared" si="8"/>
        <v>9.951304734320739E-3</v>
      </c>
      <c r="AL87">
        <f t="shared" si="8"/>
        <v>9.714029434058297E-3</v>
      </c>
      <c r="AM87">
        <f t="shared" si="8"/>
        <v>9.4822705812674813E-3</v>
      </c>
      <c r="AN87">
        <f t="shared" si="8"/>
        <v>9.2559102057483984E-3</v>
      </c>
      <c r="AO87">
        <f t="shared" si="8"/>
        <v>9.0348320875533444E-3</v>
      </c>
      <c r="AP87">
        <f t="shared" si="8"/>
        <v>8.8189217953086995E-3</v>
      </c>
      <c r="AQ87">
        <f t="shared" si="8"/>
        <v>8.608066717226668E-3</v>
      </c>
      <c r="AR87">
        <f t="shared" si="8"/>
        <v>8.402156085671509E-3</v>
      </c>
      <c r="AS87">
        <f t="shared" si="8"/>
        <v>8.2010809959826639E-3</v>
      </c>
      <c r="AT87">
        <f t="shared" si="8"/>
        <v>8.0047344201463529E-3</v>
      </c>
      <c r="AU87">
        <f t="shared" si="8"/>
        <v>7.8130112158277497E-3</v>
      </c>
      <c r="AV87">
        <f t="shared" si="8"/>
        <v>7.625808131216434E-3</v>
      </c>
      <c r="AW87">
        <f t="shared" si="8"/>
        <v>7.4430238060905511E-3</v>
      </c>
      <c r="AX87">
        <f t="shared" si="8"/>
        <v>7.2645587694666535E-3</v>
      </c>
      <c r="AY87">
        <f t="shared" si="8"/>
        <v>7.0903154341691787E-3</v>
      </c>
      <c r="AZ87">
        <f t="shared" si="8"/>
        <v>6.9201980886247809E-3</v>
      </c>
      <c r="BA87">
        <f t="shared" si="8"/>
        <v>6.7541128861612646E-3</v>
      </c>
      <c r="BB87">
        <f t="shared" si="8"/>
        <v>6.5919678320675752E-3</v>
      </c>
      <c r="BC87">
        <f t="shared" si="8"/>
        <v>6.4336727686505725E-3</v>
      </c>
      <c r="BD87">
        <f t="shared" si="8"/>
        <v>6.27913935850499E-3</v>
      </c>
      <c r="BE87">
        <f t="shared" si="8"/>
        <v>6.1282810661952925E-3</v>
      </c>
      <c r="BF87">
        <f t="shared" si="8"/>
        <v>5.9810131385321531E-3</v>
      </c>
      <c r="BG87">
        <f t="shared" si="8"/>
        <v>5.8372525836110512E-3</v>
      </c>
      <c r="BH87">
        <f t="shared" si="8"/>
        <v>5.6969181487669194E-3</v>
      </c>
      <c r="BI87">
        <f t="shared" si="8"/>
        <v>0.26720370900750906</v>
      </c>
    </row>
    <row r="88" spans="1:61" x14ac:dyDescent="0.2">
      <c r="A88">
        <f>SUM(B87:BI87)</f>
        <v>0.96635947904579389</v>
      </c>
    </row>
    <row r="89" spans="1:61" x14ac:dyDescent="0.2">
      <c r="A89" t="s">
        <v>79</v>
      </c>
      <c r="B89">
        <f>fdur($C$8,B80)</f>
        <v>0.48770575499285984</v>
      </c>
      <c r="C89">
        <f t="shared" ref="C89:BI89" si="9">fdur($C$8,C80)</f>
        <v>0.95162581964040482</v>
      </c>
      <c r="D89">
        <f t="shared" si="9"/>
        <v>1.3929202357494217</v>
      </c>
      <c r="E89">
        <f t="shared" si="9"/>
        <v>1.8126924692201818</v>
      </c>
      <c r="F89">
        <f t="shared" si="9"/>
        <v>2.211992169285951</v>
      </c>
      <c r="G89">
        <f t="shared" si="9"/>
        <v>2.5918177931828206</v>
      </c>
      <c r="H89">
        <f t="shared" si="9"/>
        <v>2.9531191028128654</v>
      </c>
      <c r="I89">
        <f t="shared" si="9"/>
        <v>3.2967995396436067</v>
      </c>
      <c r="J89">
        <f t="shared" si="9"/>
        <v>3.6237184837822665</v>
      </c>
      <c r="K89">
        <f t="shared" si="9"/>
        <v>3.9346934028736658</v>
      </c>
      <c r="L89">
        <f t="shared" si="9"/>
        <v>4.2305018961951326</v>
      </c>
      <c r="M89">
        <f t="shared" si="9"/>
        <v>4.5118836390597359</v>
      </c>
      <c r="N89">
        <f t="shared" si="9"/>
        <v>4.77954223238984</v>
      </c>
      <c r="O89">
        <f t="shared" si="9"/>
        <v>5.0341469620859058</v>
      </c>
      <c r="P89">
        <f t="shared" si="9"/>
        <v>5.2763344725898529</v>
      </c>
      <c r="Q89">
        <f t="shared" si="9"/>
        <v>5.5067103588277844</v>
      </c>
      <c r="R89">
        <f t="shared" si="9"/>
        <v>5.7258506805127336</v>
      </c>
      <c r="S89">
        <f t="shared" si="9"/>
        <v>5.9343034025940087</v>
      </c>
      <c r="T89">
        <f t="shared" si="9"/>
        <v>6.1325897654549877</v>
      </c>
      <c r="U89">
        <f t="shared" si="9"/>
        <v>6.3212055882855767</v>
      </c>
      <c r="V89">
        <f t="shared" si="9"/>
        <v>6.5006225088884468</v>
      </c>
      <c r="W89">
        <f t="shared" si="9"/>
        <v>6.6712891630192042</v>
      </c>
      <c r="X89">
        <f t="shared" si="9"/>
        <v>6.8336323062094673</v>
      </c>
      <c r="Y89">
        <f t="shared" si="9"/>
        <v>6.988057880877979</v>
      </c>
      <c r="Z89">
        <f t="shared" si="9"/>
        <v>7.1349520313980976</v>
      </c>
      <c r="AA89">
        <f t="shared" si="9"/>
        <v>7.2746820696598746</v>
      </c>
      <c r="AB89">
        <f t="shared" si="9"/>
        <v>7.4075973935410842</v>
      </c>
      <c r="AC89">
        <f t="shared" si="9"/>
        <v>7.5340303605839347</v>
      </c>
      <c r="AD89">
        <f t="shared" si="9"/>
        <v>7.6542971190620221</v>
      </c>
      <c r="AE89">
        <f t="shared" si="9"/>
        <v>7.7686983985157019</v>
      </c>
      <c r="AF89">
        <f t="shared" si="9"/>
        <v>7.8775202617325686</v>
      </c>
      <c r="AG89">
        <f t="shared" si="9"/>
        <v>7.9810348200534458</v>
      </c>
      <c r="AH89">
        <f t="shared" si="9"/>
        <v>8.0795009137924581</v>
      </c>
      <c r="AI89">
        <f t="shared" si="9"/>
        <v>8.1731647594726535</v>
      </c>
      <c r="AJ89">
        <f t="shared" si="9"/>
        <v>8.2622605654955485</v>
      </c>
      <c r="AK89">
        <f t="shared" si="9"/>
        <v>8.3470111177841346</v>
      </c>
      <c r="AL89">
        <f t="shared" si="9"/>
        <v>8.427628336863723</v>
      </c>
      <c r="AM89">
        <f t="shared" si="9"/>
        <v>8.5043138077736486</v>
      </c>
      <c r="AN89">
        <f t="shared" si="9"/>
        <v>8.5772592841348647</v>
      </c>
      <c r="AO89">
        <f t="shared" si="9"/>
        <v>8.6466471676338728</v>
      </c>
      <c r="AP89">
        <f t="shared" si="9"/>
        <v>8.7126509641219574</v>
      </c>
      <c r="AQ89">
        <f t="shared" si="9"/>
        <v>8.7754357174701809</v>
      </c>
      <c r="AR89">
        <f t="shared" si="9"/>
        <v>8.8351584222650299</v>
      </c>
      <c r="AS89">
        <f t="shared" si="9"/>
        <v>8.8919684163766615</v>
      </c>
      <c r="AT89">
        <f t="shared" si="9"/>
        <v>8.9460077543813554</v>
      </c>
      <c r="AU89">
        <f t="shared" si="9"/>
        <v>8.997411562771962</v>
      </c>
      <c r="AV89">
        <f t="shared" si="9"/>
        <v>9.0463083778445039</v>
      </c>
      <c r="AW89">
        <f t="shared" si="9"/>
        <v>9.0928204671058737</v>
      </c>
      <c r="AX89">
        <f t="shared" si="9"/>
        <v>9.1370641350062947</v>
      </c>
      <c r="AY89">
        <f t="shared" si="9"/>
        <v>9.1791500137610118</v>
      </c>
      <c r="AZ89">
        <f t="shared" si="9"/>
        <v>9.2191833399884668</v>
      </c>
      <c r="BA89">
        <f t="shared" si="9"/>
        <v>9.25726421785666</v>
      </c>
      <c r="BB89">
        <f t="shared" si="9"/>
        <v>9.2934878693957028</v>
      </c>
      <c r="BC89">
        <f t="shared" si="9"/>
        <v>9.3279448726025009</v>
      </c>
      <c r="BD89">
        <f t="shared" si="9"/>
        <v>9.3607213879329247</v>
      </c>
      <c r="BE89">
        <f t="shared" si="9"/>
        <v>9.3918993737478189</v>
      </c>
      <c r="BF89">
        <f t="shared" si="9"/>
        <v>9.4215567912516143</v>
      </c>
      <c r="BG89">
        <f t="shared" si="9"/>
        <v>9.4497677994359268</v>
      </c>
      <c r="BH89">
        <f t="shared" si="9"/>
        <v>9.4766029405156758</v>
      </c>
      <c r="BI89">
        <f t="shared" si="9"/>
        <v>9.5021293163213603</v>
      </c>
    </row>
    <row r="90" spans="1:61" x14ac:dyDescent="0.2">
      <c r="A90" t="s">
        <v>80</v>
      </c>
      <c r="B90">
        <f>B85*B89</f>
        <v>1.0976045253067003E-2</v>
      </c>
      <c r="C90">
        <f t="shared" ref="C90:BI90" si="10">C85*C89</f>
        <v>2.1012457147275319E-2</v>
      </c>
      <c r="D90">
        <f t="shared" si="10"/>
        <v>3.0130763654370486E-2</v>
      </c>
      <c r="E90">
        <f t="shared" si="10"/>
        <v>3.8377264395260215E-2</v>
      </c>
      <c r="F90">
        <f t="shared" si="10"/>
        <v>4.5807811898850186E-2</v>
      </c>
      <c r="G90">
        <f t="shared" si="10"/>
        <v>5.2480334584920289E-2</v>
      </c>
      <c r="H90">
        <f t="shared" si="10"/>
        <v>5.8451351847891207E-2</v>
      </c>
      <c r="I90">
        <f t="shared" si="10"/>
        <v>6.3774491220267002E-2</v>
      </c>
      <c r="J90">
        <f t="shared" si="10"/>
        <v>6.8499976978245392E-2</v>
      </c>
      <c r="K90">
        <f t="shared" si="10"/>
        <v>7.2674568835342027E-2</v>
      </c>
      <c r="L90">
        <f t="shared" si="10"/>
        <v>7.6341693944328576E-2</v>
      </c>
      <c r="M90">
        <f t="shared" si="10"/>
        <v>7.954165004737955E-2</v>
      </c>
      <c r="N90">
        <f t="shared" si="10"/>
        <v>8.2311824532014688E-2</v>
      </c>
      <c r="O90">
        <f t="shared" si="10"/>
        <v>8.4686906447050486E-2</v>
      </c>
      <c r="P90">
        <f t="shared" si="10"/>
        <v>8.669908348918888E-2</v>
      </c>
      <c r="Q90">
        <f t="shared" si="10"/>
        <v>8.8378222465005207E-2</v>
      </c>
      <c r="R90">
        <f t="shared" si="10"/>
        <v>8.9752034241690662E-2</v>
      </c>
      <c r="S90">
        <f t="shared" si="10"/>
        <v>9.0846224928839758E-2</v>
      </c>
      <c r="T90">
        <f t="shared" si="10"/>
        <v>9.1684635036550818E-2</v>
      </c>
      <c r="U90">
        <f t="shared" si="10"/>
        <v>9.2289368113180115E-2</v>
      </c>
      <c r="V90">
        <f t="shared" si="10"/>
        <v>9.268091008337466E-2</v>
      </c>
      <c r="W90">
        <f t="shared" si="10"/>
        <v>9.2878240258800815E-2</v>
      </c>
      <c r="X90">
        <f t="shared" si="10"/>
        <v>9.2898934799184082E-2</v>
      </c>
      <c r="Y90">
        <f t="shared" si="10"/>
        <v>9.2759263256599583E-2</v>
      </c>
      <c r="Z90">
        <f t="shared" si="10"/>
        <v>9.2474278731333709E-2</v>
      </c>
      <c r="AA90">
        <f t="shared" si="10"/>
        <v>9.2057902092552088E-2</v>
      </c>
      <c r="AB90">
        <f t="shared" si="10"/>
        <v>9.1523000662678516E-2</v>
      </c>
      <c r="AC90">
        <f t="shared" si="10"/>
        <v>9.0881461724210036E-2</v>
      </c>
      <c r="AD90">
        <f t="shared" si="10"/>
        <v>9.0144261176959339E-2</v>
      </c>
      <c r="AE90">
        <f t="shared" si="10"/>
        <v>8.9321527649235094E-2</v>
      </c>
      <c r="AF90">
        <f t="shared" si="10"/>
        <v>8.8422602346109908E-2</v>
      </c>
      <c r="AG90">
        <f t="shared" si="10"/>
        <v>8.7456094900311254E-2</v>
      </c>
      <c r="AH90">
        <f t="shared" si="10"/>
        <v>8.6429935475527325E-2</v>
      </c>
      <c r="AI90">
        <f t="shared" si="10"/>
        <v>8.5351423357500331E-2</v>
      </c>
      <c r="AJ90">
        <f t="shared" si="10"/>
        <v>8.4227272254845859E-2</v>
      </c>
      <c r="AK90">
        <f t="shared" si="10"/>
        <v>8.3063652518890849E-2</v>
      </c>
      <c r="AL90">
        <f t="shared" si="10"/>
        <v>8.1866230479833157E-2</v>
      </c>
      <c r="AM90">
        <f t="shared" si="10"/>
        <v>8.0640205085129549E-2</v>
      </c>
      <c r="AN90">
        <f t="shared" si="10"/>
        <v>7.9390342015163734E-2</v>
      </c>
      <c r="AO90">
        <f t="shared" si="10"/>
        <v>7.8121005440910149E-2</v>
      </c>
      <c r="AP90">
        <f t="shared" si="10"/>
        <v>7.6836187578469467E-2</v>
      </c>
      <c r="AQ90">
        <f t="shared" si="10"/>
        <v>7.5539536185995501E-2</v>
      </c>
      <c r="AR90">
        <f t="shared" si="10"/>
        <v>7.4234380139646824E-2</v>
      </c>
      <c r="AS90">
        <f t="shared" si="10"/>
        <v>7.2923753216766543E-2</v>
      </c>
      <c r="AT90">
        <f t="shared" si="10"/>
        <v>7.1610416206508362E-2</v>
      </c>
      <c r="AU90">
        <f t="shared" si="10"/>
        <v>7.0296877460569396E-2</v>
      </c>
      <c r="AV90">
        <f t="shared" si="10"/>
        <v>6.8985411989551715E-2</v>
      </c>
      <c r="AW90">
        <f t="shared" si="10"/>
        <v>6.7678079203731367E-2</v>
      </c>
      <c r="AX90">
        <f t="shared" si="10"/>
        <v>6.6376739390659079E-2</v>
      </c>
      <c r="AY90">
        <f t="shared" si="10"/>
        <v>6.5083069016027797E-2</v>
      </c>
      <c r="AZ90">
        <f t="shared" si="10"/>
        <v>6.3798574928607021E-2</v>
      </c>
      <c r="BA90">
        <f t="shared" si="10"/>
        <v>6.2524607544744704E-2</v>
      </c>
      <c r="BB90">
        <f t="shared" si="10"/>
        <v>6.1262373082956539E-2</v>
      </c>
      <c r="BC90">
        <f t="shared" si="10"/>
        <v>6.0012944914449244E-2</v>
      </c>
      <c r="BD90">
        <f t="shared" si="10"/>
        <v>5.8777274091036093E-2</v>
      </c>
      <c r="BE90">
        <f t="shared" si="10"/>
        <v>5.7556199107789988E-2</v>
      </c>
      <c r="BF90">
        <f t="shared" si="10"/>
        <v>5.635045495392637E-2</v>
      </c>
      <c r="BG90">
        <f t="shared" si="10"/>
        <v>5.5160681501795913E-2</v>
      </c>
      <c r="BH90">
        <f t="shared" si="10"/>
        <v>5.3987431280490043E-2</v>
      </c>
      <c r="BI90">
        <f t="shared" si="10"/>
        <v>2.5390041967902914</v>
      </c>
    </row>
    <row r="91" spans="1:61" x14ac:dyDescent="0.2">
      <c r="A91">
        <f>SUM(B90:BI90)</f>
        <v>6.8553044419538818</v>
      </c>
    </row>
    <row r="94" spans="1:61" x14ac:dyDescent="0.2">
      <c r="A94" t="s">
        <v>74</v>
      </c>
      <c r="C94" t="s">
        <v>75</v>
      </c>
      <c r="E94" s="2">
        <v>38336.653801275264</v>
      </c>
      <c r="F94" t="s">
        <v>76</v>
      </c>
      <c r="G94">
        <v>1000000</v>
      </c>
      <c r="I94">
        <v>20</v>
      </c>
    </row>
    <row r="95" spans="1:61" x14ac:dyDescent="0.2">
      <c r="A95" t="s">
        <v>73</v>
      </c>
      <c r="B95">
        <v>0.5</v>
      </c>
      <c r="C95">
        <v>1</v>
      </c>
      <c r="D95">
        <v>1.5</v>
      </c>
      <c r="E95">
        <v>2</v>
      </c>
      <c r="F95">
        <v>2.5</v>
      </c>
      <c r="G95">
        <v>3</v>
      </c>
      <c r="H95">
        <v>3.5</v>
      </c>
      <c r="I95">
        <v>4</v>
      </c>
      <c r="J95">
        <v>4.5</v>
      </c>
      <c r="K95">
        <v>5</v>
      </c>
      <c r="L95">
        <v>5.5</v>
      </c>
      <c r="M95">
        <v>6</v>
      </c>
      <c r="N95">
        <v>6.5</v>
      </c>
      <c r="O95">
        <v>7</v>
      </c>
      <c r="P95">
        <v>7.5</v>
      </c>
      <c r="Q95">
        <v>8</v>
      </c>
      <c r="R95">
        <v>8.5</v>
      </c>
      <c r="S95">
        <v>9</v>
      </c>
      <c r="T95">
        <v>9.5</v>
      </c>
      <c r="U95">
        <v>10</v>
      </c>
      <c r="V95">
        <v>10.5</v>
      </c>
      <c r="W95">
        <v>11</v>
      </c>
      <c r="X95">
        <v>11.5</v>
      </c>
      <c r="Y95">
        <v>12</v>
      </c>
      <c r="Z95">
        <v>12.5</v>
      </c>
      <c r="AA95">
        <v>13</v>
      </c>
      <c r="AB95">
        <v>13.5</v>
      </c>
      <c r="AC95">
        <v>14</v>
      </c>
      <c r="AD95">
        <v>14.5</v>
      </c>
      <c r="AE95">
        <v>15</v>
      </c>
      <c r="AF95">
        <v>15.5</v>
      </c>
      <c r="AG95">
        <v>16</v>
      </c>
      <c r="AH95">
        <v>16.5</v>
      </c>
      <c r="AI95">
        <v>17</v>
      </c>
      <c r="AJ95">
        <v>17.5</v>
      </c>
      <c r="AK95">
        <v>18</v>
      </c>
      <c r="AL95">
        <v>18.5</v>
      </c>
      <c r="AM95">
        <v>19</v>
      </c>
      <c r="AN95">
        <v>19.5</v>
      </c>
      <c r="AO95">
        <v>20</v>
      </c>
    </row>
    <row r="96" spans="1:61" x14ac:dyDescent="0.2">
      <c r="A96" t="s">
        <v>27</v>
      </c>
      <c r="B96">
        <f>$E$94</f>
        <v>38336.653801275264</v>
      </c>
      <c r="C96">
        <f t="shared" ref="C96:AO96" si="11">$E$94</f>
        <v>38336.653801275264</v>
      </c>
      <c r="D96">
        <f t="shared" si="11"/>
        <v>38336.653801275264</v>
      </c>
      <c r="E96">
        <f t="shared" si="11"/>
        <v>38336.653801275264</v>
      </c>
      <c r="F96">
        <f t="shared" si="11"/>
        <v>38336.653801275264</v>
      </c>
      <c r="G96">
        <f t="shared" si="11"/>
        <v>38336.653801275264</v>
      </c>
      <c r="H96">
        <f t="shared" si="11"/>
        <v>38336.653801275264</v>
      </c>
      <c r="I96">
        <f t="shared" si="11"/>
        <v>38336.653801275264</v>
      </c>
      <c r="J96">
        <f t="shared" si="11"/>
        <v>38336.653801275264</v>
      </c>
      <c r="K96">
        <f t="shared" si="11"/>
        <v>38336.653801275264</v>
      </c>
      <c r="L96">
        <f t="shared" si="11"/>
        <v>38336.653801275264</v>
      </c>
      <c r="M96">
        <f t="shared" si="11"/>
        <v>38336.653801275264</v>
      </c>
      <c r="N96">
        <f t="shared" si="11"/>
        <v>38336.653801275264</v>
      </c>
      <c r="O96">
        <f t="shared" si="11"/>
        <v>38336.653801275264</v>
      </c>
      <c r="P96">
        <f t="shared" si="11"/>
        <v>38336.653801275264</v>
      </c>
      <c r="Q96">
        <f t="shared" si="11"/>
        <v>38336.653801275264</v>
      </c>
      <c r="R96">
        <f t="shared" si="11"/>
        <v>38336.653801275264</v>
      </c>
      <c r="S96">
        <f t="shared" si="11"/>
        <v>38336.653801275264</v>
      </c>
      <c r="T96">
        <f t="shared" si="11"/>
        <v>38336.653801275264</v>
      </c>
      <c r="U96">
        <f t="shared" si="11"/>
        <v>38336.653801275264</v>
      </c>
      <c r="V96">
        <f t="shared" si="11"/>
        <v>38336.653801275264</v>
      </c>
      <c r="W96">
        <f t="shared" si="11"/>
        <v>38336.653801275264</v>
      </c>
      <c r="X96">
        <f t="shared" si="11"/>
        <v>38336.653801275264</v>
      </c>
      <c r="Y96">
        <f t="shared" si="11"/>
        <v>38336.653801275264</v>
      </c>
      <c r="Z96">
        <f t="shared" si="11"/>
        <v>38336.653801275264</v>
      </c>
      <c r="AA96">
        <f t="shared" si="11"/>
        <v>38336.653801275264</v>
      </c>
      <c r="AB96">
        <f t="shared" si="11"/>
        <v>38336.653801275264</v>
      </c>
      <c r="AC96">
        <f t="shared" si="11"/>
        <v>38336.653801275264</v>
      </c>
      <c r="AD96">
        <f t="shared" si="11"/>
        <v>38336.653801275264</v>
      </c>
      <c r="AE96">
        <f t="shared" si="11"/>
        <v>38336.653801275264</v>
      </c>
      <c r="AF96">
        <f t="shared" si="11"/>
        <v>38336.653801275264</v>
      </c>
      <c r="AG96">
        <f t="shared" si="11"/>
        <v>38336.653801275264</v>
      </c>
      <c r="AH96">
        <f t="shared" si="11"/>
        <v>38336.653801275264</v>
      </c>
      <c r="AI96">
        <f t="shared" si="11"/>
        <v>38336.653801275264</v>
      </c>
      <c r="AJ96">
        <f t="shared" si="11"/>
        <v>38336.653801275264</v>
      </c>
      <c r="AK96">
        <f t="shared" si="11"/>
        <v>38336.653801275264</v>
      </c>
      <c r="AL96">
        <f t="shared" si="11"/>
        <v>38336.653801275264</v>
      </c>
      <c r="AM96">
        <f t="shared" si="11"/>
        <v>38336.653801275264</v>
      </c>
      <c r="AN96">
        <f t="shared" si="11"/>
        <v>38336.653801275264</v>
      </c>
      <c r="AO96">
        <f t="shared" si="11"/>
        <v>38336.653801275264</v>
      </c>
    </row>
    <row r="97" spans="1:41" x14ac:dyDescent="0.2">
      <c r="A97" t="s">
        <v>20</v>
      </c>
      <c r="B97">
        <f>B82</f>
        <v>0.98349176884645417</v>
      </c>
      <c r="C97">
        <f t="shared" ref="C97:AO97" si="12">C82</f>
        <v>0.96492452513960958</v>
      </c>
      <c r="D97">
        <f t="shared" si="12"/>
        <v>0.94529337055399343</v>
      </c>
      <c r="E97">
        <f t="shared" si="12"/>
        <v>0.92519356750211323</v>
      </c>
      <c r="F97">
        <f t="shared" si="12"/>
        <v>0.904979378365244</v>
      </c>
      <c r="G97">
        <f t="shared" si="12"/>
        <v>0.88486058233214893</v>
      </c>
      <c r="H97">
        <f t="shared" si="12"/>
        <v>0.86496058529560194</v>
      </c>
      <c r="I97">
        <f t="shared" si="12"/>
        <v>0.84535121787711531</v>
      </c>
      <c r="J97">
        <f t="shared" si="12"/>
        <v>0.82607350915469269</v>
      </c>
      <c r="K97">
        <f t="shared" si="12"/>
        <v>0.80715006797633015</v>
      </c>
      <c r="L97">
        <f t="shared" si="12"/>
        <v>0.78859245794170951</v>
      </c>
      <c r="M97">
        <f t="shared" si="12"/>
        <v>0.77040559151184984</v>
      </c>
      <c r="N97">
        <f t="shared" si="12"/>
        <v>0.7525903510777372</v>
      </c>
      <c r="O97">
        <f t="shared" si="12"/>
        <v>0.73514515588898888</v>
      </c>
      <c r="P97">
        <f t="shared" si="12"/>
        <v>0.71806690224170078</v>
      </c>
      <c r="Q97">
        <f t="shared" si="12"/>
        <v>0.70135153084977164</v>
      </c>
      <c r="R97">
        <f t="shared" si="12"/>
        <v>0.68499437220660853</v>
      </c>
      <c r="S97">
        <f t="shared" si="12"/>
        <v>0.66899035949327013</v>
      </c>
      <c r="T97">
        <f t="shared" si="12"/>
        <v>0.65333416222323693</v>
      </c>
      <c r="U97">
        <f t="shared" si="12"/>
        <v>0.63802027222877522</v>
      </c>
      <c r="V97">
        <f t="shared" si="12"/>
        <v>0.62304306078356608</v>
      </c>
      <c r="W97">
        <f t="shared" si="12"/>
        <v>0.60839681805375956</v>
      </c>
      <c r="X97">
        <f t="shared" si="12"/>
        <v>0.59407578155719376</v>
      </c>
      <c r="Y97">
        <f t="shared" si="12"/>
        <v>0.58007415763136183</v>
      </c>
      <c r="Z97">
        <f t="shared" si="12"/>
        <v>0.566386138319105</v>
      </c>
      <c r="AA97">
        <f t="shared" si="12"/>
        <v>0.55300591513457809</v>
      </c>
      <c r="AB97">
        <f t="shared" si="12"/>
        <v>0.53992769060835277</v>
      </c>
      <c r="AC97">
        <f t="shared" si="12"/>
        <v>0.52714568817398921</v>
      </c>
      <c r="AD97">
        <f t="shared" si="12"/>
        <v>0.51465416075669079</v>
      </c>
      <c r="AE97">
        <f t="shared" si="12"/>
        <v>0.50244739830304119</v>
      </c>
      <c r="AF97">
        <f t="shared" si="12"/>
        <v>0.49051973441683283</v>
      </c>
      <c r="AG97">
        <f t="shared" si="12"/>
        <v>0.4788655522203778</v>
      </c>
      <c r="AH97">
        <f t="shared" si="12"/>
        <v>0.46747928953201878</v>
      </c>
      <c r="AI97">
        <f t="shared" si="12"/>
        <v>0.45635544343205497</v>
      </c>
      <c r="AJ97">
        <f t="shared" si="12"/>
        <v>0.44548857427692151</v>
      </c>
      <c r="AK97">
        <f t="shared" si="12"/>
        <v>0.43487330921283984</v>
      </c>
      <c r="AL97">
        <f t="shared" si="12"/>
        <v>0.42450434523383462</v>
      </c>
      <c r="AM97">
        <f t="shared" si="12"/>
        <v>0.41437645182416327</v>
      </c>
      <c r="AN97">
        <f t="shared" si="12"/>
        <v>0.40448447322129549</v>
      </c>
      <c r="AO97">
        <f t="shared" si="12"/>
        <v>0.39482333033231615</v>
      </c>
    </row>
    <row r="98" spans="1:41" x14ac:dyDescent="0.2">
      <c r="A98" t="s">
        <v>21</v>
      </c>
      <c r="B98">
        <f>B96*B97</f>
        <v>37703.783458670354</v>
      </c>
      <c r="C98">
        <f t="shared" ref="C98:AO98" si="13">C96*C97</f>
        <v>36991.977464637144</v>
      </c>
      <c r="D98">
        <f t="shared" si="13"/>
        <v>36239.384687569058</v>
      </c>
      <c r="E98">
        <f t="shared" si="13"/>
        <v>35468.825496495316</v>
      </c>
      <c r="F98">
        <f t="shared" si="13"/>
        <v>34693.881125681655</v>
      </c>
      <c r="G98">
        <f t="shared" si="13"/>
        <v>33922.593807262419</v>
      </c>
      <c r="H98">
        <f t="shared" si="13"/>
        <v>33159.694510225912</v>
      </c>
      <c r="I98">
        <f t="shared" si="13"/>
        <v>32407.936980241386</v>
      </c>
      <c r="J98">
        <f t="shared" si="13"/>
        <v>31668.894134868046</v>
      </c>
      <c r="K98">
        <f t="shared" si="13"/>
        <v>30943.432721684367</v>
      </c>
      <c r="L98">
        <f t="shared" si="13"/>
        <v>30231.996050408041</v>
      </c>
      <c r="M98">
        <f t="shared" si="13"/>
        <v>29534.772448356478</v>
      </c>
      <c r="N98">
        <f t="shared" si="13"/>
        <v>28851.795743447419</v>
      </c>
      <c r="O98">
        <f t="shared" si="13"/>
        <v>28183.005335000704</v>
      </c>
      <c r="P98">
        <f t="shared" si="13"/>
        <v>27528.282237394251</v>
      </c>
      <c r="Q98">
        <f t="shared" si="13"/>
        <v>26887.470831182123</v>
      </c>
      <c r="R98">
        <f t="shared" si="13"/>
        <v>26260.392103106642</v>
      </c>
      <c r="S98">
        <f t="shared" si="13"/>
        <v>25646.85180828418</v>
      </c>
      <c r="T98">
        <f t="shared" si="13"/>
        <v>25046.645593698446</v>
      </c>
      <c r="U98">
        <f t="shared" si="13"/>
        <v>24459.562294629955</v>
      </c>
      <c r="V98">
        <f t="shared" si="13"/>
        <v>23885.386124546476</v>
      </c>
      <c r="W98">
        <f t="shared" si="13"/>
        <v>23323.898187524435</v>
      </c>
      <c r="X98">
        <f t="shared" si="13"/>
        <v>22774.877569280165</v>
      </c>
      <c r="Y98">
        <f t="shared" si="13"/>
        <v>22238.102160179893</v>
      </c>
      <c r="Z98">
        <f t="shared" si="13"/>
        <v>21713.349302580733</v>
      </c>
      <c r="AA98">
        <f t="shared" si="13"/>
        <v>21200.396318571729</v>
      </c>
      <c r="AB98">
        <f t="shared" si="13"/>
        <v>20699.020952574483</v>
      </c>
      <c r="AC98">
        <f t="shared" si="13"/>
        <v>20209.001750361229</v>
      </c>
      <c r="AD98">
        <f t="shared" si="13"/>
        <v>19730.118388315121</v>
      </c>
      <c r="AE98">
        <f t="shared" si="13"/>
        <v>19262.151962095151</v>
      </c>
      <c r="AF98">
        <f t="shared" si="13"/>
        <v>18804.885241031607</v>
      </c>
      <c r="AG98">
        <f t="shared" si="13"/>
        <v>18358.102892829123</v>
      </c>
      <c r="AH98">
        <f t="shared" si="13"/>
        <v>17921.591682055128</v>
      </c>
      <c r="AI98">
        <f t="shared" si="13"/>
        <v>17495.140645182149</v>
      </c>
      <c r="AJ98">
        <f t="shared" si="13"/>
        <v>17078.541244478041</v>
      </c>
      <c r="AK98">
        <f t="shared" si="13"/>
        <v>16671.587502707571</v>
      </c>
      <c r="AL98">
        <f t="shared" si="13"/>
        <v>16274.076120366553</v>
      </c>
      <c r="AM98">
        <f t="shared" si="13"/>
        <v>15885.806576983765</v>
      </c>
      <c r="AN98">
        <f t="shared" si="13"/>
        <v>15506.581217876001</v>
      </c>
      <c r="AO98">
        <f t="shared" si="13"/>
        <v>15136.205327616548</v>
      </c>
    </row>
    <row r="99" spans="1:41" x14ac:dyDescent="0.2">
      <c r="A99">
        <f>SUM(B98:BC98)</f>
        <v>1000000</v>
      </c>
      <c r="B99" t="s">
        <v>28</v>
      </c>
      <c r="C99">
        <f>(A99-G94)^2</f>
        <v>0</v>
      </c>
      <c r="D99" t="s">
        <v>77</v>
      </c>
    </row>
    <row r="100" spans="1:41" x14ac:dyDescent="0.2">
      <c r="A100" t="s">
        <v>36</v>
      </c>
      <c r="B100">
        <f>B98/$A$99</f>
        <v>3.7703783458670356E-2</v>
      </c>
      <c r="C100">
        <f t="shared" ref="C100:AO100" si="14">C98/$A$99</f>
        <v>3.6991977464637144E-2</v>
      </c>
      <c r="D100">
        <f t="shared" si="14"/>
        <v>3.6239384687569057E-2</v>
      </c>
      <c r="E100">
        <f t="shared" si="14"/>
        <v>3.5468825496495313E-2</v>
      </c>
      <c r="F100">
        <f t="shared" si="14"/>
        <v>3.4693881125681655E-2</v>
      </c>
      <c r="G100">
        <f t="shared" si="14"/>
        <v>3.3922593807262418E-2</v>
      </c>
      <c r="H100">
        <f t="shared" si="14"/>
        <v>3.3159694510225914E-2</v>
      </c>
      <c r="I100">
        <f t="shared" si="14"/>
        <v>3.2407936980241386E-2</v>
      </c>
      <c r="J100">
        <f t="shared" si="14"/>
        <v>3.1668894134868043E-2</v>
      </c>
      <c r="K100">
        <f t="shared" si="14"/>
        <v>3.0943432721684368E-2</v>
      </c>
      <c r="L100">
        <f t="shared" si="14"/>
        <v>3.0231996050408039E-2</v>
      </c>
      <c r="M100">
        <f t="shared" si="14"/>
        <v>2.9534772448356478E-2</v>
      </c>
      <c r="N100">
        <f t="shared" si="14"/>
        <v>2.8851795743447418E-2</v>
      </c>
      <c r="O100">
        <f t="shared" si="14"/>
        <v>2.8183005335000705E-2</v>
      </c>
      <c r="P100">
        <f t="shared" si="14"/>
        <v>2.7528282237394251E-2</v>
      </c>
      <c r="Q100">
        <f t="shared" si="14"/>
        <v>2.6887470831182123E-2</v>
      </c>
      <c r="R100">
        <f t="shared" si="14"/>
        <v>2.6260392103106642E-2</v>
      </c>
      <c r="S100">
        <f t="shared" si="14"/>
        <v>2.5646851808284181E-2</v>
      </c>
      <c r="T100">
        <f t="shared" si="14"/>
        <v>2.5046645593698447E-2</v>
      </c>
      <c r="U100">
        <f t="shared" si="14"/>
        <v>2.4459562294629957E-2</v>
      </c>
      <c r="V100">
        <f t="shared" si="14"/>
        <v>2.3885386124546475E-2</v>
      </c>
      <c r="W100">
        <f t="shared" si="14"/>
        <v>2.3323898187524436E-2</v>
      </c>
      <c r="X100">
        <f t="shared" si="14"/>
        <v>2.2774877569280164E-2</v>
      </c>
      <c r="Y100">
        <f t="shared" si="14"/>
        <v>2.2238102160179893E-2</v>
      </c>
      <c r="Z100">
        <f t="shared" si="14"/>
        <v>2.1713349302580735E-2</v>
      </c>
      <c r="AA100">
        <f t="shared" si="14"/>
        <v>2.1200396318571728E-2</v>
      </c>
      <c r="AB100">
        <f t="shared" si="14"/>
        <v>2.0699020952574483E-2</v>
      </c>
      <c r="AC100">
        <f t="shared" si="14"/>
        <v>2.0209001750361229E-2</v>
      </c>
      <c r="AD100">
        <f t="shared" si="14"/>
        <v>1.9730118388315121E-2</v>
      </c>
      <c r="AE100">
        <f t="shared" si="14"/>
        <v>1.9262151962095152E-2</v>
      </c>
      <c r="AF100">
        <f t="shared" si="14"/>
        <v>1.8804885241031608E-2</v>
      </c>
      <c r="AG100">
        <f t="shared" si="14"/>
        <v>1.8358102892829124E-2</v>
      </c>
      <c r="AH100">
        <f t="shared" si="14"/>
        <v>1.7921591682055128E-2</v>
      </c>
      <c r="AI100">
        <f t="shared" si="14"/>
        <v>1.749514064518215E-2</v>
      </c>
      <c r="AJ100">
        <f t="shared" si="14"/>
        <v>1.7078541244478041E-2</v>
      </c>
      <c r="AK100">
        <f t="shared" si="14"/>
        <v>1.6671587502707572E-2</v>
      </c>
      <c r="AL100">
        <f t="shared" si="14"/>
        <v>1.6274076120366552E-2</v>
      </c>
      <c r="AM100">
        <f t="shared" si="14"/>
        <v>1.5885806576983765E-2</v>
      </c>
      <c r="AN100">
        <f t="shared" si="14"/>
        <v>1.5506581217876E-2</v>
      </c>
      <c r="AO100">
        <f t="shared" si="14"/>
        <v>1.5136205327616548E-2</v>
      </c>
    </row>
    <row r="101" spans="1:41" x14ac:dyDescent="0.2">
      <c r="A101" t="s">
        <v>81</v>
      </c>
      <c r="B101">
        <f>B86</f>
        <v>0.39346934028736658</v>
      </c>
      <c r="C101">
        <f t="shared" ref="C101:AO101" si="15">C86</f>
        <v>0.63212055882855767</v>
      </c>
      <c r="D101">
        <f t="shared" si="15"/>
        <v>0.7768698398515701</v>
      </c>
      <c r="E101">
        <f t="shared" si="15"/>
        <v>0.8646647167633873</v>
      </c>
      <c r="F101">
        <f t="shared" si="15"/>
        <v>0.91791500137610116</v>
      </c>
      <c r="G101">
        <f t="shared" si="15"/>
        <v>0.95021293163213605</v>
      </c>
      <c r="H101">
        <f t="shared" si="15"/>
        <v>0.96980261657768141</v>
      </c>
      <c r="I101">
        <f t="shared" si="15"/>
        <v>0.98168436111126578</v>
      </c>
      <c r="J101">
        <f t="shared" si="15"/>
        <v>0.98889100346175773</v>
      </c>
      <c r="K101">
        <f t="shared" si="15"/>
        <v>0.99326205300091452</v>
      </c>
      <c r="L101">
        <f t="shared" si="15"/>
        <v>0.99591322856153597</v>
      </c>
      <c r="M101">
        <f t="shared" si="15"/>
        <v>0.99752124782333373</v>
      </c>
      <c r="N101">
        <f t="shared" si="15"/>
        <v>0.99849656080702243</v>
      </c>
      <c r="O101">
        <f t="shared" si="15"/>
        <v>0.99908811803444553</v>
      </c>
      <c r="P101">
        <f t="shared" si="15"/>
        <v>0.99944691562985233</v>
      </c>
      <c r="Q101">
        <f t="shared" si="15"/>
        <v>0.99966453737209748</v>
      </c>
      <c r="R101">
        <f t="shared" si="15"/>
        <v>0.99979653163098936</v>
      </c>
      <c r="S101">
        <f t="shared" si="15"/>
        <v>0.99987659019591335</v>
      </c>
      <c r="T101">
        <f t="shared" si="15"/>
        <v>0.99992514817011235</v>
      </c>
      <c r="U101">
        <f t="shared" si="15"/>
        <v>0.99995460007023751</v>
      </c>
      <c r="V101">
        <f t="shared" si="15"/>
        <v>0.99997246355065028</v>
      </c>
      <c r="W101">
        <f t="shared" si="15"/>
        <v>0.99998329829920973</v>
      </c>
      <c r="X101">
        <f t="shared" si="15"/>
        <v>0.99998986990640137</v>
      </c>
      <c r="Y101">
        <f t="shared" si="15"/>
        <v>0.99999385578764666</v>
      </c>
      <c r="Z101">
        <f t="shared" si="15"/>
        <v>0.99999627334682806</v>
      </c>
      <c r="AA101">
        <f t="shared" si="15"/>
        <v>0.99999773967059313</v>
      </c>
      <c r="AB101">
        <f t="shared" si="15"/>
        <v>0.99999862904091352</v>
      </c>
      <c r="AC101">
        <f t="shared" si="15"/>
        <v>0.9999991684712809</v>
      </c>
      <c r="AD101">
        <f t="shared" si="15"/>
        <v>0.99999949565233748</v>
      </c>
      <c r="AE101">
        <f t="shared" si="15"/>
        <v>0.99999969409767941</v>
      </c>
      <c r="AF101">
        <f t="shared" si="15"/>
        <v>0.99999981446086361</v>
      </c>
      <c r="AG101">
        <f t="shared" si="15"/>
        <v>0.99999988746482527</v>
      </c>
      <c r="AH101">
        <f t="shared" si="15"/>
        <v>0.99999993174396629</v>
      </c>
      <c r="AI101">
        <f t="shared" si="15"/>
        <v>0.99999995860062274</v>
      </c>
      <c r="AJ101">
        <f t="shared" si="15"/>
        <v>0.99999997489000847</v>
      </c>
      <c r="AK101">
        <f t="shared" si="15"/>
        <v>0.99999998477002028</v>
      </c>
      <c r="AL101">
        <f t="shared" si="15"/>
        <v>0.99999999076255042</v>
      </c>
      <c r="AM101">
        <f t="shared" si="15"/>
        <v>0.99999999439720355</v>
      </c>
      <c r="AN101">
        <f t="shared" si="15"/>
        <v>0.99999999660173222</v>
      </c>
      <c r="AO101">
        <f t="shared" si="15"/>
        <v>0.99999999793884642</v>
      </c>
    </row>
    <row r="102" spans="1:41" x14ac:dyDescent="0.2">
      <c r="A102" t="s">
        <v>80</v>
      </c>
      <c r="B102">
        <f>B100*B101</f>
        <v>1.483528280382075E-2</v>
      </c>
      <c r="C102">
        <f t="shared" ref="C102:AO102" si="16">C100*C101</f>
        <v>2.3383389467119844E-2</v>
      </c>
      <c r="D102">
        <f t="shared" si="16"/>
        <v>2.8153284978551216E-2</v>
      </c>
      <c r="E102">
        <f t="shared" si="16"/>
        <v>3.0668641951857128E-2</v>
      </c>
      <c r="F102">
        <f t="shared" si="16"/>
        <v>3.1846033941222367E-2</v>
      </c>
      <c r="G102">
        <f t="shared" si="16"/>
        <v>3.2233687310164967E-2</v>
      </c>
      <c r="H102">
        <f t="shared" si="16"/>
        <v>3.2158358500933668E-2</v>
      </c>
      <c r="I102">
        <f t="shared" si="16"/>
        <v>3.1814364909382428E-2</v>
      </c>
      <c r="J102">
        <f t="shared" si="16"/>
        <v>3.1317084499553831E-2</v>
      </c>
      <c r="K102">
        <f t="shared" si="16"/>
        <v>3.0734937512035893E-2</v>
      </c>
      <c r="L102">
        <f t="shared" si="16"/>
        <v>3.0108444792421474E-2</v>
      </c>
      <c r="M102">
        <f t="shared" si="16"/>
        <v>2.9461563066862772E-2</v>
      </c>
      <c r="N102">
        <f t="shared" si="16"/>
        <v>2.8808418822938935E-2</v>
      </c>
      <c r="O102">
        <f t="shared" si="16"/>
        <v>2.8157305760700593E-2</v>
      </c>
      <c r="P102">
        <f t="shared" si="16"/>
        <v>2.7513056774751736E-2</v>
      </c>
      <c r="Q102">
        <f t="shared" si="16"/>
        <v>2.6878451089559444E-2</v>
      </c>
      <c r="R102">
        <f t="shared" si="16"/>
        <v>2.6255048943955844E-2</v>
      </c>
      <c r="S102">
        <f t="shared" si="16"/>
        <v>2.5643686735327083E-2</v>
      </c>
      <c r="T102">
        <f t="shared" si="16"/>
        <v>2.5044770806443212E-2</v>
      </c>
      <c r="U102">
        <f t="shared" si="16"/>
        <v>2.4458451832219757E-2</v>
      </c>
      <c r="V102">
        <f t="shared" si="16"/>
        <v>2.3884728405821259E-2</v>
      </c>
      <c r="W102">
        <f t="shared" si="16"/>
        <v>2.3323508638755645E-2</v>
      </c>
      <c r="X102">
        <f t="shared" si="16"/>
        <v>2.2774646857638688E-2</v>
      </c>
      <c r="Y102">
        <f t="shared" si="16"/>
        <v>2.2237965524557885E-2</v>
      </c>
      <c r="Z102">
        <f t="shared" si="16"/>
        <v>2.1713268384458681E-2</v>
      </c>
      <c r="AA102">
        <f t="shared" si="16"/>
        <v>2.1200348398692493E-2</v>
      </c>
      <c r="AB102">
        <f t="shared" si="16"/>
        <v>2.0698992575063628E-2</v>
      </c>
      <c r="AC102">
        <f t="shared" si="16"/>
        <v>2.0208984945995889E-2</v>
      </c>
      <c r="AD102">
        <f t="shared" si="16"/>
        <v>1.9730108437476031E-2</v>
      </c>
      <c r="AE102">
        <f t="shared" si="16"/>
        <v>1.9262146069758165E-2</v>
      </c>
      <c r="AF102">
        <f t="shared" si="16"/>
        <v>1.8804881751989442E-2</v>
      </c>
      <c r="AG102">
        <f t="shared" si="16"/>
        <v>1.8358100826896807E-2</v>
      </c>
      <c r="AH102">
        <f t="shared" si="16"/>
        <v>1.7921590458798362E-2</v>
      </c>
      <c r="AI102">
        <f t="shared" si="16"/>
        <v>1.7495139920894222E-2</v>
      </c>
      <c r="AJ102">
        <f t="shared" si="16"/>
        <v>1.7078540815636017E-2</v>
      </c>
      <c r="AK102">
        <f t="shared" si="16"/>
        <v>1.6671587248799632E-2</v>
      </c>
      <c r="AL102">
        <f t="shared" si="16"/>
        <v>1.6274075970035596E-2</v>
      </c>
      <c r="AM102">
        <f t="shared" si="16"/>
        <v>1.5885806487978823E-2</v>
      </c>
      <c r="AN102">
        <f t="shared" si="16"/>
        <v>1.5506581165180486E-2</v>
      </c>
      <c r="AO102">
        <f t="shared" si="16"/>
        <v>1.5136205296418504E-2</v>
      </c>
    </row>
    <row r="103" spans="1:41" x14ac:dyDescent="0.2">
      <c r="A103">
        <f>SUM(B102:AO102)</f>
        <v>0.94364147268066889</v>
      </c>
    </row>
    <row r="104" spans="1:41" x14ac:dyDescent="0.2">
      <c r="A104" t="s">
        <v>82</v>
      </c>
      <c r="B104">
        <f>B89</f>
        <v>0.48770575499285984</v>
      </c>
      <c r="C104">
        <f t="shared" ref="C104:AO104" si="17">C89</f>
        <v>0.95162581964040482</v>
      </c>
      <c r="D104">
        <f t="shared" si="17"/>
        <v>1.3929202357494217</v>
      </c>
      <c r="E104">
        <f t="shared" si="17"/>
        <v>1.8126924692201818</v>
      </c>
      <c r="F104">
        <f t="shared" si="17"/>
        <v>2.211992169285951</v>
      </c>
      <c r="G104">
        <f t="shared" si="17"/>
        <v>2.5918177931828206</v>
      </c>
      <c r="H104">
        <f t="shared" si="17"/>
        <v>2.9531191028128654</v>
      </c>
      <c r="I104">
        <f t="shared" si="17"/>
        <v>3.2967995396436067</v>
      </c>
      <c r="J104">
        <f t="shared" si="17"/>
        <v>3.6237184837822665</v>
      </c>
      <c r="K104">
        <f t="shared" si="17"/>
        <v>3.9346934028736658</v>
      </c>
      <c r="L104">
        <f t="shared" si="17"/>
        <v>4.2305018961951326</v>
      </c>
      <c r="M104">
        <f t="shared" si="17"/>
        <v>4.5118836390597359</v>
      </c>
      <c r="N104">
        <f t="shared" si="17"/>
        <v>4.77954223238984</v>
      </c>
      <c r="O104">
        <f t="shared" si="17"/>
        <v>5.0341469620859058</v>
      </c>
      <c r="P104">
        <f t="shared" si="17"/>
        <v>5.2763344725898529</v>
      </c>
      <c r="Q104">
        <f t="shared" si="17"/>
        <v>5.5067103588277844</v>
      </c>
      <c r="R104">
        <f t="shared" si="17"/>
        <v>5.7258506805127336</v>
      </c>
      <c r="S104">
        <f t="shared" si="17"/>
        <v>5.9343034025940087</v>
      </c>
      <c r="T104">
        <f t="shared" si="17"/>
        <v>6.1325897654549877</v>
      </c>
      <c r="U104">
        <f t="shared" si="17"/>
        <v>6.3212055882855767</v>
      </c>
      <c r="V104">
        <f t="shared" si="17"/>
        <v>6.5006225088884468</v>
      </c>
      <c r="W104">
        <f t="shared" si="17"/>
        <v>6.6712891630192042</v>
      </c>
      <c r="X104">
        <f t="shared" si="17"/>
        <v>6.8336323062094673</v>
      </c>
      <c r="Y104">
        <f t="shared" si="17"/>
        <v>6.988057880877979</v>
      </c>
      <c r="Z104">
        <f t="shared" si="17"/>
        <v>7.1349520313980976</v>
      </c>
      <c r="AA104">
        <f t="shared" si="17"/>
        <v>7.2746820696598746</v>
      </c>
      <c r="AB104">
        <f t="shared" si="17"/>
        <v>7.4075973935410842</v>
      </c>
      <c r="AC104">
        <f t="shared" si="17"/>
        <v>7.5340303605839347</v>
      </c>
      <c r="AD104">
        <f t="shared" si="17"/>
        <v>7.6542971190620221</v>
      </c>
      <c r="AE104">
        <f t="shared" si="17"/>
        <v>7.7686983985157019</v>
      </c>
      <c r="AF104">
        <f t="shared" si="17"/>
        <v>7.8775202617325686</v>
      </c>
      <c r="AG104">
        <f t="shared" si="17"/>
        <v>7.9810348200534458</v>
      </c>
      <c r="AH104">
        <f t="shared" si="17"/>
        <v>8.0795009137924581</v>
      </c>
      <c r="AI104">
        <f t="shared" si="17"/>
        <v>8.1731647594726535</v>
      </c>
      <c r="AJ104">
        <f t="shared" si="17"/>
        <v>8.2622605654955485</v>
      </c>
      <c r="AK104">
        <f t="shared" si="17"/>
        <v>8.3470111177841346</v>
      </c>
      <c r="AL104">
        <f t="shared" si="17"/>
        <v>8.427628336863723</v>
      </c>
      <c r="AM104">
        <f t="shared" si="17"/>
        <v>8.5043138077736486</v>
      </c>
      <c r="AN104">
        <f t="shared" si="17"/>
        <v>8.5772592841348647</v>
      </c>
      <c r="AO104">
        <f t="shared" si="17"/>
        <v>8.6466471676338728</v>
      </c>
    </row>
    <row r="105" spans="1:41" x14ac:dyDescent="0.2">
      <c r="A105" t="s">
        <v>83</v>
      </c>
      <c r="B105">
        <f>B100*B104</f>
        <v>1.8388352177798127E-2</v>
      </c>
      <c r="C105">
        <f t="shared" ref="C105:AO105" si="18">C100*C104</f>
        <v>3.5202520874904705E-2</v>
      </c>
      <c r="D105">
        <f t="shared" si="18"/>
        <v>5.0478572262422673E-2</v>
      </c>
      <c r="E105">
        <f t="shared" si="18"/>
        <v>6.4294072869581831E-2</v>
      </c>
      <c r="F105">
        <f t="shared" si="18"/>
        <v>7.6742593372145479E-2</v>
      </c>
      <c r="G105">
        <f t="shared" si="18"/>
        <v>8.79211822205761E-2</v>
      </c>
      <c r="H105">
        <f t="shared" si="18"/>
        <v>9.7924527301587044E-2</v>
      </c>
      <c r="I105">
        <f t="shared" si="18"/>
        <v>0.10684247171725882</v>
      </c>
      <c r="J105">
        <f t="shared" si="18"/>
        <v>0.11475915703746514</v>
      </c>
      <c r="K105">
        <f t="shared" si="18"/>
        <v>0.1217529205922766</v>
      </c>
      <c r="L105">
        <f t="shared" si="18"/>
        <v>0.12789651661701498</v>
      </c>
      <c r="M105">
        <f t="shared" si="18"/>
        <v>0.13325745659309185</v>
      </c>
      <c r="N105">
        <f t="shared" si="18"/>
        <v>0.13789837623609236</v>
      </c>
      <c r="O105">
        <f t="shared" si="18"/>
        <v>0.14187739068964467</v>
      </c>
      <c r="P105">
        <f t="shared" si="18"/>
        <v>0.1452484245403462</v>
      </c>
      <c r="Q105">
        <f t="shared" si="18"/>
        <v>0.14806151414875049</v>
      </c>
      <c r="R105">
        <f t="shared" si="18"/>
        <v>0.15036308399410439</v>
      </c>
      <c r="S105">
        <f t="shared" si="18"/>
        <v>0.15219619995172512</v>
      </c>
      <c r="T105">
        <f t="shared" si="18"/>
        <v>0.15360080242689336</v>
      </c>
      <c r="U105">
        <f t="shared" si="18"/>
        <v>0.15461392186383408</v>
      </c>
      <c r="V105">
        <f t="shared" si="18"/>
        <v>0.15526987867471861</v>
      </c>
      <c r="W105">
        <f t="shared" si="18"/>
        <v>0.15560046921779502</v>
      </c>
      <c r="X105">
        <f t="shared" si="18"/>
        <v>0.15563513912739826</v>
      </c>
      <c r="Y105">
        <f t="shared" si="18"/>
        <v>0.15540114505621472</v>
      </c>
      <c r="Z105">
        <f t="shared" si="18"/>
        <v>0.15492370571490488</v>
      </c>
      <c r="AA105">
        <f t="shared" si="18"/>
        <v>0.15422614296839696</v>
      </c>
      <c r="AB105">
        <f t="shared" si="18"/>
        <v>0.15333001365714302</v>
      </c>
      <c r="AC105">
        <f t="shared" si="18"/>
        <v>0.15225523274431538</v>
      </c>
      <c r="AD105">
        <f t="shared" si="18"/>
        <v>0.15102018833843306</v>
      </c>
      <c r="AE105">
        <f t="shared" si="18"/>
        <v>0.1496418490998947</v>
      </c>
      <c r="AF105">
        <f t="shared" si="18"/>
        <v>0.14813586450578223</v>
      </c>
      <c r="AG105">
        <f t="shared" si="18"/>
        <v>0.14651665841779313</v>
      </c>
      <c r="AH105">
        <f t="shared" si="18"/>
        <v>0.14479751637177973</v>
      </c>
      <c r="AI105">
        <f t="shared" si="18"/>
        <v>0.14299066698322041</v>
      </c>
      <c r="AJ105">
        <f t="shared" si="18"/>
        <v>0.14110735784044018</v>
      </c>
      <c r="AK105">
        <f t="shared" si="18"/>
        <v>0.13915792623621115</v>
      </c>
      <c r="AL105">
        <f t="shared" si="18"/>
        <v>0.13715186506827839</v>
      </c>
      <c r="AM105">
        <f t="shared" si="18"/>
        <v>0.13509788422026447</v>
      </c>
      <c r="AN105">
        <f t="shared" si="18"/>
        <v>0.13300396771621825</v>
      </c>
      <c r="AO105">
        <f t="shared" si="18"/>
        <v>0.13087742692476037</v>
      </c>
    </row>
    <row r="106" spans="1:41" x14ac:dyDescent="0.2">
      <c r="A106">
        <f t="array" ref="A106">SUM(B105:AO105)</f>
        <v>5.1554609563714777</v>
      </c>
    </row>
    <row r="109" spans="1:41" x14ac:dyDescent="0.2">
      <c r="A109" t="s">
        <v>85</v>
      </c>
      <c r="C109">
        <v>3</v>
      </c>
    </row>
    <row r="110" spans="1:41" x14ac:dyDescent="0.2">
      <c r="A110">
        <f>100*G97</f>
        <v>88.486058233214891</v>
      </c>
    </row>
    <row r="111" spans="1:41" x14ac:dyDescent="0.2">
      <c r="A111" t="s">
        <v>78</v>
      </c>
      <c r="B111">
        <f>G101</f>
        <v>0.95021293163213605</v>
      </c>
    </row>
    <row r="112" spans="1:41" x14ac:dyDescent="0.2">
      <c r="A112" t="s">
        <v>82</v>
      </c>
      <c r="B112">
        <f>G104</f>
        <v>2.5918177931828206</v>
      </c>
    </row>
    <row r="115" spans="1:47" x14ac:dyDescent="0.2">
      <c r="A115" t="s">
        <v>84</v>
      </c>
    </row>
    <row r="116" spans="1:47" x14ac:dyDescent="0.2">
      <c r="A116">
        <f>100*B97</f>
        <v>98.349176884645416</v>
      </c>
    </row>
    <row r="117" spans="1:47" x14ac:dyDescent="0.2">
      <c r="A117" t="s">
        <v>78</v>
      </c>
      <c r="B117">
        <f>B101</f>
        <v>0.39346934028736658</v>
      </c>
    </row>
    <row r="118" spans="1:47" x14ac:dyDescent="0.2">
      <c r="A118" t="s">
        <v>82</v>
      </c>
      <c r="B118">
        <f>B104</f>
        <v>0.48770575499285984</v>
      </c>
    </row>
    <row r="122" spans="1:47" x14ac:dyDescent="0.2">
      <c r="AU122" t="e">
        <f>AVERAGE(D122:AR122)</f>
        <v>#DIV/0!</v>
      </c>
    </row>
    <row r="123" spans="1:47" x14ac:dyDescent="0.2">
      <c r="AU123" t="e">
        <f>AVERAGE(D123:AR123)</f>
        <v>#DIV/0!</v>
      </c>
    </row>
    <row r="124" spans="1:47" x14ac:dyDescent="0.2">
      <c r="AU124" t="e">
        <f>AVERAGE(D124:AR124)</f>
        <v>#DIV/0!</v>
      </c>
    </row>
    <row r="127" spans="1:47" x14ac:dyDescent="0.25">
      <c r="B127" t="s">
        <v>89</v>
      </c>
      <c r="D127" t="s">
        <v>90</v>
      </c>
      <c r="E127" t="s">
        <v>91</v>
      </c>
    </row>
    <row r="128" spans="1:47" x14ac:dyDescent="0.25">
      <c r="C128" t="s">
        <v>94</v>
      </c>
      <c r="D128">
        <v>2.966682477229993E-2</v>
      </c>
      <c r="E128" t="s">
        <v>93</v>
      </c>
      <c r="F128">
        <f>D128*B117+D129*B111+D130*A88</f>
        <v>0.94364147268066878</v>
      </c>
      <c r="G128" t="s">
        <v>86</v>
      </c>
    </row>
    <row r="129" spans="1:7" x14ac:dyDescent="0.25">
      <c r="C129" t="s">
        <v>95</v>
      </c>
      <c r="D129">
        <v>0.35439000414168714</v>
      </c>
      <c r="E129" t="s">
        <v>92</v>
      </c>
      <c r="F129">
        <f>D128*B118+D129*B112+D130*A91</f>
        <v>5.1554609563714768</v>
      </c>
      <c r="G129" t="s">
        <v>87</v>
      </c>
    </row>
    <row r="130" spans="1:7" x14ac:dyDescent="0.25">
      <c r="C130" t="s">
        <v>96</v>
      </c>
      <c r="D130">
        <v>0.61594317108601282</v>
      </c>
      <c r="G130" t="s">
        <v>88</v>
      </c>
    </row>
    <row r="131" spans="1:7" x14ac:dyDescent="0.25">
      <c r="D131">
        <f>SUM(D128:D130)</f>
        <v>0.99999999999999989</v>
      </c>
      <c r="G131" t="s">
        <v>97</v>
      </c>
    </row>
    <row r="133" spans="1:7" x14ac:dyDescent="0.25">
      <c r="A133" t="s">
        <v>98</v>
      </c>
    </row>
    <row r="134" spans="1:7" x14ac:dyDescent="0.25">
      <c r="A134" t="s">
        <v>99</v>
      </c>
    </row>
    <row r="137" spans="1:7" x14ac:dyDescent="0.25">
      <c r="C137">
        <v>0.37499369101590058</v>
      </c>
      <c r="E137" t="s">
        <v>100</v>
      </c>
    </row>
    <row r="138" spans="1:7" x14ac:dyDescent="0.25">
      <c r="C138">
        <v>253.46354789660836</v>
      </c>
      <c r="E138" t="s">
        <v>101</v>
      </c>
    </row>
    <row r="139" spans="1:7" x14ac:dyDescent="0.25">
      <c r="C139">
        <v>-110.33112890726625</v>
      </c>
      <c r="E139" t="s">
        <v>102</v>
      </c>
    </row>
    <row r="566" spans="1:2" x14ac:dyDescent="0.25">
      <c r="B566">
        <v>-25163.197333752854</v>
      </c>
    </row>
    <row r="567" spans="1:2" x14ac:dyDescent="0.25">
      <c r="A567">
        <v>-148.71143591604778</v>
      </c>
    </row>
    <row r="568" spans="1:2" x14ac:dyDescent="0.25">
      <c r="A568">
        <v>223.06934265341988</v>
      </c>
    </row>
    <row r="569" spans="1:2" x14ac:dyDescent="0.25">
      <c r="A569">
        <v>451.44131586913136</v>
      </c>
    </row>
    <row r="570" spans="1:2" x14ac:dyDescent="0.25">
      <c r="A570">
        <v>-9.4077314136739005</v>
      </c>
    </row>
    <row r="571" spans="1:2" x14ac:dyDescent="0.25">
      <c r="A571">
        <v>173.52106012064178</v>
      </c>
    </row>
    <row r="572" spans="1:2" x14ac:dyDescent="0.25">
      <c r="A572">
        <v>-122.86812136109074</v>
      </c>
    </row>
    <row r="573" spans="1:2" x14ac:dyDescent="0.25">
      <c r="A573">
        <v>135.8879333044315</v>
      </c>
    </row>
    <row r="574" spans="1:2" x14ac:dyDescent="0.25">
      <c r="A574">
        <v>-505.19910680203611</v>
      </c>
    </row>
    <row r="575" spans="1:2" x14ac:dyDescent="0.25">
      <c r="A575">
        <v>-166.90142044069216</v>
      </c>
    </row>
    <row r="576" spans="1:2" x14ac:dyDescent="0.25">
      <c r="A576">
        <v>125.69995550611202</v>
      </c>
    </row>
    <row r="577" spans="1:1" x14ac:dyDescent="0.25">
      <c r="A577">
        <v>-256.38006141976803</v>
      </c>
    </row>
    <row r="578" spans="1:1" x14ac:dyDescent="0.25">
      <c r="A578">
        <v>-355.06349715969554</v>
      </c>
    </row>
    <row r="579" spans="1:1" x14ac:dyDescent="0.25">
      <c r="A579">
        <v>475.98342461542779</v>
      </c>
    </row>
    <row r="580" spans="1:1" x14ac:dyDescent="0.25">
      <c r="A580">
        <v>836.2262222700374</v>
      </c>
    </row>
    <row r="581" spans="1:1" x14ac:dyDescent="0.25">
      <c r="A581">
        <v>-2769.0900693892036</v>
      </c>
    </row>
    <row r="582" spans="1:1" x14ac:dyDescent="0.25">
      <c r="A582">
        <v>895.8274758828702</v>
      </c>
    </row>
    <row r="583" spans="1:1" x14ac:dyDescent="0.25">
      <c r="A583">
        <v>960.47358353150048</v>
      </c>
    </row>
    <row r="584" spans="1:1" x14ac:dyDescent="0.25">
      <c r="A584">
        <v>163.2410847577994</v>
      </c>
    </row>
    <row r="585" spans="1:1" x14ac:dyDescent="0.25">
      <c r="A585">
        <v>43.696587977043237</v>
      </c>
    </row>
    <row r="586" spans="1:1" x14ac:dyDescent="0.25">
      <c r="A586">
        <v>-69.528373378932883</v>
      </c>
    </row>
    <row r="587" spans="1:1" x14ac:dyDescent="0.25">
      <c r="A587">
        <v>-129.36958983028308</v>
      </c>
    </row>
    <row r="588" spans="1:1" x14ac:dyDescent="0.25">
      <c r="A588">
        <v>-313.84458179352077</v>
      </c>
    </row>
    <row r="589" spans="1:1" x14ac:dyDescent="0.25">
      <c r="A589">
        <v>-77.113234449949232</v>
      </c>
    </row>
    <row r="590" spans="1:1" x14ac:dyDescent="0.25">
      <c r="A590">
        <v>-154.87533766534762</v>
      </c>
    </row>
    <row r="591" spans="1:1" x14ac:dyDescent="0.25">
      <c r="A591">
        <v>-281.70505563684856</v>
      </c>
    </row>
    <row r="592" spans="1:1" x14ac:dyDescent="0.25">
      <c r="A592">
        <v>-1393.9017059094695</v>
      </c>
    </row>
    <row r="593" spans="1:1" x14ac:dyDescent="0.25">
      <c r="A593">
        <v>-1423.8282233218997</v>
      </c>
    </row>
    <row r="594" spans="1:1" x14ac:dyDescent="0.25">
      <c r="A594">
        <v>869.27948269337503</v>
      </c>
    </row>
    <row r="595" spans="1:1" x14ac:dyDescent="0.25">
      <c r="A595">
        <v>115.3764140134881</v>
      </c>
    </row>
    <row r="596" spans="1:1" x14ac:dyDescent="0.25">
      <c r="A596">
        <v>-187.17957462836785</v>
      </c>
    </row>
    <row r="597" spans="1:1" x14ac:dyDescent="0.25">
      <c r="A597">
        <v>-39.050255905065569</v>
      </c>
    </row>
    <row r="598" spans="1:1" x14ac:dyDescent="0.25">
      <c r="A598">
        <v>-221.82038042732893</v>
      </c>
    </row>
    <row r="599" spans="1:1" x14ac:dyDescent="0.25">
      <c r="A599">
        <v>-806.5147261641323</v>
      </c>
    </row>
    <row r="600" spans="1:1" x14ac:dyDescent="0.25">
      <c r="A600">
        <v>548.44511880105711</v>
      </c>
    </row>
    <row r="601" spans="1:1" x14ac:dyDescent="0.25">
      <c r="A601">
        <v>327.7055686482272</v>
      </c>
    </row>
    <row r="602" spans="1:1" x14ac:dyDescent="0.25">
      <c r="A602">
        <v>182.96405618791323</v>
      </c>
    </row>
    <row r="603" spans="1:1" x14ac:dyDescent="0.25">
      <c r="A603">
        <v>-464.04993524160818</v>
      </c>
    </row>
    <row r="604" spans="1:1" x14ac:dyDescent="0.25">
      <c r="A604">
        <v>1712.9025183968624</v>
      </c>
    </row>
    <row r="605" spans="1:1" x14ac:dyDescent="0.25">
      <c r="A605">
        <v>153.34877823814895</v>
      </c>
    </row>
    <row r="606" spans="1:1" x14ac:dyDescent="0.25">
      <c r="A606">
        <v>396.55033505643223</v>
      </c>
    </row>
    <row r="607" spans="1:1" x14ac:dyDescent="0.25">
      <c r="A607">
        <v>-222.70547217643616</v>
      </c>
    </row>
    <row r="608" spans="1:1" x14ac:dyDescent="0.25">
      <c r="A608">
        <v>-500.55493294788903</v>
      </c>
    </row>
    <row r="609" spans="1:1" x14ac:dyDescent="0.25">
      <c r="A609">
        <v>146.05424071707967</v>
      </c>
    </row>
    <row r="610" spans="1:1" x14ac:dyDescent="0.25">
      <c r="A610">
        <v>2342.0256973396026</v>
      </c>
    </row>
    <row r="611" spans="1:1" x14ac:dyDescent="0.25">
      <c r="A611">
        <v>-315.52708707784041</v>
      </c>
    </row>
    <row r="612" spans="1:1" x14ac:dyDescent="0.25">
      <c r="A612">
        <v>-22.05046874639811</v>
      </c>
    </row>
    <row r="613" spans="1:1" x14ac:dyDescent="0.25">
      <c r="A613">
        <v>255.25015050306683</v>
      </c>
    </row>
    <row r="614" spans="1:1" x14ac:dyDescent="0.25">
      <c r="A614">
        <v>982.62725020663493</v>
      </c>
    </row>
    <row r="615" spans="1:1" x14ac:dyDescent="0.25">
      <c r="A615">
        <v>-370.00736176840292</v>
      </c>
    </row>
    <row r="616" spans="1:1" x14ac:dyDescent="0.25">
      <c r="A616">
        <v>292.15277615509694</v>
      </c>
    </row>
    <row r="617" spans="1:1" x14ac:dyDescent="0.25">
      <c r="A617">
        <v>448.33459281217802</v>
      </c>
    </row>
    <row r="618" spans="1:1" x14ac:dyDescent="0.25">
      <c r="A618">
        <v>-213.68080999936501</v>
      </c>
    </row>
    <row r="619" spans="1:1" x14ac:dyDescent="0.25">
      <c r="A619">
        <v>4.2098825396606117</v>
      </c>
    </row>
    <row r="620" spans="1:1" x14ac:dyDescent="0.25">
      <c r="A620">
        <v>-82.233889850962441</v>
      </c>
    </row>
    <row r="621" spans="1:1" x14ac:dyDescent="0.25">
      <c r="A621">
        <v>-1444.171073640071</v>
      </c>
    </row>
    <row r="622" spans="1:1" x14ac:dyDescent="0.25">
      <c r="A622">
        <v>236.6460753145584</v>
      </c>
    </row>
    <row r="623" spans="1:1" x14ac:dyDescent="0.25">
      <c r="A623">
        <v>130.66232733274956</v>
      </c>
    </row>
    <row r="624" spans="1:1" x14ac:dyDescent="0.25">
      <c r="A624">
        <v>-246.24781001218798</v>
      </c>
    </row>
    <row r="625" spans="1:1" x14ac:dyDescent="0.25">
      <c r="A625">
        <v>-159.29413056318299</v>
      </c>
    </row>
    <row r="626" spans="1:1" x14ac:dyDescent="0.25">
      <c r="A626">
        <v>-297.15391578317212</v>
      </c>
    </row>
    <row r="627" spans="1:1" x14ac:dyDescent="0.25">
      <c r="A627">
        <v>-248.63722521755699</v>
      </c>
    </row>
    <row r="628" spans="1:1" x14ac:dyDescent="0.25">
      <c r="A628">
        <v>436.96851369489013</v>
      </c>
    </row>
    <row r="629" spans="1:1" x14ac:dyDescent="0.25">
      <c r="A629">
        <v>-314.22977061544952</v>
      </c>
    </row>
    <row r="630" spans="1:1" x14ac:dyDescent="0.25">
      <c r="A630">
        <v>645.17689667775994</v>
      </c>
    </row>
    <row r="631" spans="1:1" x14ac:dyDescent="0.25">
      <c r="A631">
        <v>-227.74296573428001</v>
      </c>
    </row>
    <row r="632" spans="1:1" x14ac:dyDescent="0.25">
      <c r="A632">
        <v>-2315.8831965689023</v>
      </c>
    </row>
    <row r="633" spans="1:1" x14ac:dyDescent="0.25">
      <c r="A633">
        <v>-21.357021400814119</v>
      </c>
    </row>
    <row r="634" spans="1:1" x14ac:dyDescent="0.25">
      <c r="A634">
        <v>-78.478239326279436</v>
      </c>
    </row>
    <row r="635" spans="1:1" x14ac:dyDescent="0.25">
      <c r="A635">
        <v>-1167.6576225400422</v>
      </c>
    </row>
    <row r="636" spans="1:1" x14ac:dyDescent="0.25">
      <c r="A636">
        <v>129.71448927480378</v>
      </c>
    </row>
    <row r="637" spans="1:1" x14ac:dyDescent="0.25">
      <c r="A637">
        <v>641.80028275978839</v>
      </c>
    </row>
    <row r="638" spans="1:1" x14ac:dyDescent="0.25">
      <c r="A638">
        <v>1165.0140389420994</v>
      </c>
    </row>
    <row r="639" spans="1:1" x14ac:dyDescent="0.25">
      <c r="A639">
        <v>-106.37540943737986</v>
      </c>
    </row>
    <row r="640" spans="1:1" x14ac:dyDescent="0.25">
      <c r="A640">
        <v>-190.70936499607342</v>
      </c>
    </row>
    <row r="641" spans="1:1" x14ac:dyDescent="0.25">
      <c r="A641">
        <v>-773.63803117636417</v>
      </c>
    </row>
    <row r="642" spans="1:1" x14ac:dyDescent="0.25">
      <c r="A642">
        <v>-146.37652303588402</v>
      </c>
    </row>
    <row r="643" spans="1:1" x14ac:dyDescent="0.25">
      <c r="A643">
        <v>1649.721423224677</v>
      </c>
    </row>
    <row r="644" spans="1:1" x14ac:dyDescent="0.25">
      <c r="A644">
        <v>16.550636879343074</v>
      </c>
    </row>
    <row r="645" spans="1:1" x14ac:dyDescent="0.25">
      <c r="A645">
        <v>231.04990555750555</v>
      </c>
    </row>
    <row r="646" spans="1:1" x14ac:dyDescent="0.25">
      <c r="A646">
        <v>776.65050638544926</v>
      </c>
    </row>
    <row r="647" spans="1:1" x14ac:dyDescent="0.25">
      <c r="A647">
        <v>-129.79611205351102</v>
      </c>
    </row>
    <row r="648" spans="1:1" x14ac:dyDescent="0.25">
      <c r="A648">
        <v>-728.66211896954337</v>
      </c>
    </row>
    <row r="649" spans="1:1" x14ac:dyDescent="0.25">
      <c r="A649">
        <v>136.00423227245483</v>
      </c>
    </row>
    <row r="650" spans="1:1" x14ac:dyDescent="0.25">
      <c r="A650">
        <v>-374.84705755427422</v>
      </c>
    </row>
    <row r="651" spans="1:1" x14ac:dyDescent="0.25">
      <c r="A651">
        <v>-61.001418252380972</v>
      </c>
    </row>
    <row r="652" spans="1:1" x14ac:dyDescent="0.25">
      <c r="A652">
        <v>2194.7995130529089</v>
      </c>
    </row>
    <row r="653" spans="1:1" x14ac:dyDescent="0.25">
      <c r="A653">
        <v>-128.65186911885394</v>
      </c>
    </row>
    <row r="654" spans="1:1" x14ac:dyDescent="0.25">
      <c r="A654">
        <v>145.01179563283222</v>
      </c>
    </row>
    <row r="655" spans="1:1" x14ac:dyDescent="0.25">
      <c r="A655">
        <v>11.385350480319175</v>
      </c>
    </row>
    <row r="656" spans="1:1" x14ac:dyDescent="0.25">
      <c r="A656">
        <v>272.43332193277456</v>
      </c>
    </row>
    <row r="657" spans="1:1" x14ac:dyDescent="0.25">
      <c r="A657">
        <v>-104.41092217103869</v>
      </c>
    </row>
    <row r="658" spans="1:1" x14ac:dyDescent="0.25">
      <c r="A658">
        <v>672.52145584281243</v>
      </c>
    </row>
    <row r="659" spans="1:1" x14ac:dyDescent="0.25">
      <c r="A659">
        <v>28.427962011868658</v>
      </c>
    </row>
    <row r="660" spans="1:1" x14ac:dyDescent="0.25">
      <c r="A660">
        <v>95.387097333070415</v>
      </c>
    </row>
    <row r="661" spans="1:1" x14ac:dyDescent="0.25">
      <c r="A661">
        <v>189.83508260972303</v>
      </c>
    </row>
    <row r="662" spans="1:1" x14ac:dyDescent="0.25">
      <c r="A662">
        <v>207.10469537267636</v>
      </c>
    </row>
    <row r="663" spans="1:1" x14ac:dyDescent="0.25">
      <c r="A663">
        <v>68.732838755669945</v>
      </c>
    </row>
    <row r="664" spans="1:1" x14ac:dyDescent="0.25">
      <c r="A664">
        <v>164.03448973775085</v>
      </c>
    </row>
    <row r="665" spans="1:1" x14ac:dyDescent="0.25">
      <c r="A665">
        <v>-562.26550314312044</v>
      </c>
    </row>
    <row r="666" spans="1:1" x14ac:dyDescent="0.25">
      <c r="A666">
        <v>49.262177429736766</v>
      </c>
    </row>
    <row r="667" spans="1:1" x14ac:dyDescent="0.25">
      <c r="A667">
        <v>251.05496772121842</v>
      </c>
    </row>
    <row r="668" spans="1:1" x14ac:dyDescent="0.25">
      <c r="A668">
        <v>352.73791956640343</v>
      </c>
    </row>
    <row r="669" spans="1:1" x14ac:dyDescent="0.25">
      <c r="A669">
        <v>-133.64091929700226</v>
      </c>
    </row>
    <row r="670" spans="1:1" x14ac:dyDescent="0.25">
      <c r="A670">
        <v>308.55528099816729</v>
      </c>
    </row>
    <row r="671" spans="1:1" x14ac:dyDescent="0.25">
      <c r="A671">
        <v>2297.4675234983661</v>
      </c>
    </row>
    <row r="672" spans="1:1" x14ac:dyDescent="0.25">
      <c r="A672">
        <v>-562.6960410267784</v>
      </c>
    </row>
    <row r="673" spans="1:1" x14ac:dyDescent="0.25">
      <c r="A673">
        <v>138.38987241120049</v>
      </c>
    </row>
    <row r="674" spans="1:1" x14ac:dyDescent="0.25">
      <c r="A674">
        <v>-588.9407891613082</v>
      </c>
    </row>
    <row r="675" spans="1:1" x14ac:dyDescent="0.25">
      <c r="A675">
        <v>-623.88348931727523</v>
      </c>
    </row>
    <row r="676" spans="1:1" x14ac:dyDescent="0.25">
      <c r="A676">
        <v>-74.903381644217006</v>
      </c>
    </row>
    <row r="677" spans="1:1" x14ac:dyDescent="0.25">
      <c r="A677">
        <v>-181.50748028309317</v>
      </c>
    </row>
    <row r="678" spans="1:1" x14ac:dyDescent="0.25">
      <c r="A678">
        <v>94.040868939875509</v>
      </c>
    </row>
    <row r="679" spans="1:1" x14ac:dyDescent="0.25">
      <c r="A679">
        <v>-80.092647461140587</v>
      </c>
    </row>
    <row r="680" spans="1:1" x14ac:dyDescent="0.25">
      <c r="A680">
        <v>268.15238197666622</v>
      </c>
    </row>
    <row r="681" spans="1:1" x14ac:dyDescent="0.25">
      <c r="A681">
        <v>-190.87532745233329</v>
      </c>
    </row>
    <row r="682" spans="1:1" x14ac:dyDescent="0.25">
      <c r="A682">
        <v>-774.08200133343053</v>
      </c>
    </row>
    <row r="683" spans="1:1" x14ac:dyDescent="0.25">
      <c r="A683">
        <v>6149.8817233993395</v>
      </c>
    </row>
    <row r="684" spans="1:1" x14ac:dyDescent="0.25">
      <c r="A684">
        <v>294.01347225115023</v>
      </c>
    </row>
    <row r="685" spans="1:1" x14ac:dyDescent="0.25">
      <c r="A685">
        <v>145.65979334037547</v>
      </c>
    </row>
    <row r="686" spans="1:1" x14ac:dyDescent="0.25">
      <c r="A686">
        <v>-4703.452478275387</v>
      </c>
    </row>
    <row r="687" spans="1:1" x14ac:dyDescent="0.25">
      <c r="A687">
        <v>357.93664911932865</v>
      </c>
    </row>
    <row r="688" spans="1:1" x14ac:dyDescent="0.25">
      <c r="A688">
        <v>-480.41369697447226</v>
      </c>
    </row>
    <row r="689" spans="1:1" x14ac:dyDescent="0.25">
      <c r="A689">
        <v>163.91756971450377</v>
      </c>
    </row>
    <row r="690" spans="1:1" x14ac:dyDescent="0.25">
      <c r="A690">
        <v>-482.88980516991433</v>
      </c>
    </row>
    <row r="691" spans="1:1" x14ac:dyDescent="0.25">
      <c r="A691">
        <v>481.01603173266631</v>
      </c>
    </row>
    <row r="692" spans="1:1" x14ac:dyDescent="0.25">
      <c r="A692">
        <v>-356.80076311496668</v>
      </c>
    </row>
    <row r="693" spans="1:1" x14ac:dyDescent="0.25">
      <c r="A693">
        <v>445.86767776056513</v>
      </c>
    </row>
    <row r="694" spans="1:1" x14ac:dyDescent="0.25">
      <c r="A694">
        <v>13.958995189299458</v>
      </c>
    </row>
    <row r="695" spans="1:1" x14ac:dyDescent="0.25">
      <c r="A695">
        <v>-125.13451821333001</v>
      </c>
    </row>
    <row r="696" spans="1:1" x14ac:dyDescent="0.25">
      <c r="A696">
        <v>18.215246910651331</v>
      </c>
    </row>
    <row r="697" spans="1:1" x14ac:dyDescent="0.25">
      <c r="A697">
        <v>207.30970837784844</v>
      </c>
    </row>
    <row r="698" spans="1:1" x14ac:dyDescent="0.25">
      <c r="A698">
        <v>350.35729878630082</v>
      </c>
    </row>
    <row r="699" spans="1:1" x14ac:dyDescent="0.25">
      <c r="A699">
        <v>647.62923159873026</v>
      </c>
    </row>
    <row r="700" spans="1:1" x14ac:dyDescent="0.25">
      <c r="A700">
        <v>-1182.8843214143999</v>
      </c>
    </row>
    <row r="701" spans="1:1" x14ac:dyDescent="0.25">
      <c r="A701">
        <v>150.62314401481126</v>
      </c>
    </row>
    <row r="702" spans="1:1" x14ac:dyDescent="0.25">
      <c r="A702">
        <v>-320.37615633664245</v>
      </c>
    </row>
    <row r="703" spans="1:1" x14ac:dyDescent="0.25">
      <c r="A703">
        <v>218.60425716599275</v>
      </c>
    </row>
    <row r="704" spans="1:1" x14ac:dyDescent="0.25">
      <c r="A704">
        <v>-429.59222609370772</v>
      </c>
    </row>
    <row r="705" spans="1:1" x14ac:dyDescent="0.25">
      <c r="A705">
        <v>3714.8800686744507</v>
      </c>
    </row>
    <row r="706" spans="1:1" x14ac:dyDescent="0.25">
      <c r="A706">
        <v>-320.7413441575336</v>
      </c>
    </row>
    <row r="707" spans="1:1" x14ac:dyDescent="0.25">
      <c r="A707">
        <v>12.810833494375402</v>
      </c>
    </row>
    <row r="708" spans="1:1" x14ac:dyDescent="0.25">
      <c r="A708">
        <v>-490.31260777571879</v>
      </c>
    </row>
    <row r="709" spans="1:1" x14ac:dyDescent="0.25">
      <c r="A709">
        <v>-165.29165255874977</v>
      </c>
    </row>
    <row r="710" spans="1:1" x14ac:dyDescent="0.25">
      <c r="A710">
        <v>-117.70962240835797</v>
      </c>
    </row>
    <row r="711" spans="1:1" x14ac:dyDescent="0.25">
      <c r="A711">
        <v>24.93085928272194</v>
      </c>
    </row>
    <row r="712" spans="1:1" x14ac:dyDescent="0.25">
      <c r="A712">
        <v>-77.764707528585859</v>
      </c>
    </row>
    <row r="713" spans="1:1" x14ac:dyDescent="0.25">
      <c r="A713">
        <v>1159.9400699590915</v>
      </c>
    </row>
    <row r="714" spans="1:1" x14ac:dyDescent="0.25">
      <c r="A714">
        <v>306.11791446607094</v>
      </c>
    </row>
    <row r="715" spans="1:1" x14ac:dyDescent="0.25">
      <c r="A715">
        <v>-110.39578380223247</v>
      </c>
    </row>
    <row r="716" spans="1:1" x14ac:dyDescent="0.25">
      <c r="A716">
        <v>-182.93704959096067</v>
      </c>
    </row>
    <row r="717" spans="1:1" x14ac:dyDescent="0.25">
      <c r="A717">
        <v>951.64461115813901</v>
      </c>
    </row>
    <row r="718" spans="1:1" x14ac:dyDescent="0.25">
      <c r="A718">
        <v>111.10289607376035</v>
      </c>
    </row>
    <row r="719" spans="1:1" x14ac:dyDescent="0.25">
      <c r="A719">
        <v>827.13511652367742</v>
      </c>
    </row>
    <row r="720" spans="1:1" x14ac:dyDescent="0.25">
      <c r="A720">
        <v>-18.392245907351025</v>
      </c>
    </row>
    <row r="721" spans="1:1" x14ac:dyDescent="0.25">
      <c r="A721">
        <v>141.73121116910625</v>
      </c>
    </row>
    <row r="722" spans="1:1" x14ac:dyDescent="0.25">
      <c r="A722">
        <v>36.718038965802407</v>
      </c>
    </row>
    <row r="723" spans="1:1" x14ac:dyDescent="0.25">
      <c r="A723">
        <v>-154.07787359722715</v>
      </c>
    </row>
    <row r="724" spans="1:1" x14ac:dyDescent="0.25">
      <c r="A724">
        <v>236.66995858441805</v>
      </c>
    </row>
    <row r="725" spans="1:1" x14ac:dyDescent="0.25">
      <c r="A725">
        <v>-106.92178274331673</v>
      </c>
    </row>
    <row r="726" spans="1:1" x14ac:dyDescent="0.25">
      <c r="A726">
        <v>-1510.1509737685119</v>
      </c>
    </row>
    <row r="727" spans="1:1" x14ac:dyDescent="0.25">
      <c r="A727">
        <v>656.06532652203168</v>
      </c>
    </row>
    <row r="728" spans="1:1" x14ac:dyDescent="0.25">
      <c r="A728">
        <v>366.18855534480826</v>
      </c>
    </row>
    <row r="729" spans="1:1" x14ac:dyDescent="0.25">
      <c r="A729">
        <v>115.27820640165737</v>
      </c>
    </row>
    <row r="730" spans="1:1" x14ac:dyDescent="0.25">
      <c r="A730">
        <v>-425.87092901038704</v>
      </c>
    </row>
    <row r="731" spans="1:1" x14ac:dyDescent="0.25">
      <c r="A731">
        <v>-157.22585797827924</v>
      </c>
    </row>
    <row r="732" spans="1:1" x14ac:dyDescent="0.25">
      <c r="A732">
        <v>-473.13520009010244</v>
      </c>
    </row>
    <row r="733" spans="1:1" x14ac:dyDescent="0.25">
      <c r="A733">
        <v>-128.44738114227948</v>
      </c>
    </row>
    <row r="734" spans="1:1" x14ac:dyDescent="0.25">
      <c r="A734">
        <v>627.36198408167547</v>
      </c>
    </row>
    <row r="735" spans="1:1" x14ac:dyDescent="0.25">
      <c r="A735">
        <v>-461.86488066302991</v>
      </c>
    </row>
    <row r="736" spans="1:1" x14ac:dyDescent="0.25">
      <c r="A736">
        <v>182.0587115443268</v>
      </c>
    </row>
    <row r="737" spans="1:1" x14ac:dyDescent="0.25">
      <c r="A737">
        <v>833.62040045751928</v>
      </c>
    </row>
    <row r="738" spans="1:1" x14ac:dyDescent="0.25">
      <c r="A738">
        <v>-299.27760164574283</v>
      </c>
    </row>
    <row r="739" spans="1:1" x14ac:dyDescent="0.25">
      <c r="A739">
        <v>8337.2667707980363</v>
      </c>
    </row>
    <row r="740" spans="1:1" x14ac:dyDescent="0.25">
      <c r="A740">
        <v>105.63954126978206</v>
      </c>
    </row>
    <row r="741" spans="1:1" x14ac:dyDescent="0.25">
      <c r="A741">
        <v>463.31173403994762</v>
      </c>
    </row>
    <row r="742" spans="1:1" x14ac:dyDescent="0.25">
      <c r="A742">
        <v>-497.00476441864157</v>
      </c>
    </row>
    <row r="743" spans="1:1" x14ac:dyDescent="0.25">
      <c r="A743">
        <v>-124.52446954871266</v>
      </c>
    </row>
    <row r="744" spans="1:1" x14ac:dyDescent="0.25">
      <c r="A744">
        <v>-35.659002437801973</v>
      </c>
    </row>
    <row r="745" spans="1:1" x14ac:dyDescent="0.25">
      <c r="A745">
        <v>467.35592782672029</v>
      </c>
    </row>
    <row r="746" spans="1:1" x14ac:dyDescent="0.25">
      <c r="A746">
        <v>-246.12912796121236</v>
      </c>
    </row>
    <row r="747" spans="1:1" x14ac:dyDescent="0.25">
      <c r="A747">
        <v>7.5425574336986756</v>
      </c>
    </row>
    <row r="748" spans="1:1" x14ac:dyDescent="0.25">
      <c r="A748">
        <v>145.39431500002684</v>
      </c>
    </row>
    <row r="749" spans="1:1" x14ac:dyDescent="0.25">
      <c r="A749">
        <v>319.29726778317126</v>
      </c>
    </row>
    <row r="750" spans="1:1" x14ac:dyDescent="0.25">
      <c r="A750">
        <v>-206.56122319852147</v>
      </c>
    </row>
    <row r="751" spans="1:1" x14ac:dyDescent="0.25">
      <c r="A751">
        <v>236.23521328120114</v>
      </c>
    </row>
    <row r="752" spans="1:1" x14ac:dyDescent="0.25">
      <c r="A752">
        <v>-329.62229923631094</v>
      </c>
    </row>
    <row r="753" spans="1:1" x14ac:dyDescent="0.25">
      <c r="A753">
        <v>2.4042332490644185</v>
      </c>
    </row>
    <row r="754" spans="1:1" x14ac:dyDescent="0.25">
      <c r="A754">
        <v>-681.96903516825842</v>
      </c>
    </row>
    <row r="755" spans="1:1" x14ac:dyDescent="0.25">
      <c r="A755">
        <v>76.324843383161351</v>
      </c>
    </row>
    <row r="756" spans="1:1" x14ac:dyDescent="0.25">
      <c r="A756">
        <v>-10.444725901885249</v>
      </c>
    </row>
    <row r="757" spans="1:1" x14ac:dyDescent="0.25">
      <c r="A757">
        <v>-196.43724998125253</v>
      </c>
    </row>
    <row r="758" spans="1:1" x14ac:dyDescent="0.25">
      <c r="A758">
        <v>51.786698217423691</v>
      </c>
    </row>
    <row r="759" spans="1:1" x14ac:dyDescent="0.25">
      <c r="A759">
        <v>176.01736442484253</v>
      </c>
    </row>
    <row r="760" spans="1:1" x14ac:dyDescent="0.25">
      <c r="A760">
        <v>-210.32136872586852</v>
      </c>
    </row>
    <row r="761" spans="1:1" x14ac:dyDescent="0.25">
      <c r="A761">
        <v>438.13136658060102</v>
      </c>
    </row>
    <row r="762" spans="1:1" x14ac:dyDescent="0.25">
      <c r="A762">
        <v>-217.07194647066353</v>
      </c>
    </row>
    <row r="763" spans="1:1" x14ac:dyDescent="0.25">
      <c r="A763">
        <v>-426.37602855436126</v>
      </c>
    </row>
    <row r="764" spans="1:1" x14ac:dyDescent="0.25">
      <c r="A764">
        <v>140.63143278763164</v>
      </c>
    </row>
    <row r="765" spans="1:1" x14ac:dyDescent="0.25">
      <c r="A765">
        <v>72.403507230905234</v>
      </c>
    </row>
    <row r="766" spans="1:1" x14ac:dyDescent="0.25">
      <c r="A766">
        <v>41.700957300083246</v>
      </c>
    </row>
    <row r="767" spans="1:1" x14ac:dyDescent="0.25">
      <c r="A767">
        <v>-144.16758752231544</v>
      </c>
    </row>
    <row r="768" spans="1:1" x14ac:dyDescent="0.25">
      <c r="A768">
        <v>-301.05595745122992</v>
      </c>
    </row>
    <row r="769" spans="1:1" x14ac:dyDescent="0.25">
      <c r="A769">
        <v>591.30433142714901</v>
      </c>
    </row>
    <row r="770" spans="1:1" x14ac:dyDescent="0.25">
      <c r="A770">
        <v>-405.51845804242475</v>
      </c>
    </row>
    <row r="771" spans="1:1" x14ac:dyDescent="0.25">
      <c r="A771">
        <v>-91.802848291285045</v>
      </c>
    </row>
    <row r="772" spans="1:1" x14ac:dyDescent="0.25">
      <c r="A772">
        <v>110.99018286773207</v>
      </c>
    </row>
    <row r="773" spans="1:1" x14ac:dyDescent="0.25">
      <c r="A773">
        <v>835.88321747463488</v>
      </c>
    </row>
    <row r="774" spans="1:1" x14ac:dyDescent="0.25">
      <c r="A774">
        <v>206.47688952244062</v>
      </c>
    </row>
    <row r="775" spans="1:1" x14ac:dyDescent="0.25">
      <c r="A775">
        <v>-5750.5503422444381</v>
      </c>
    </row>
    <row r="776" spans="1:1" x14ac:dyDescent="0.25">
      <c r="A776">
        <v>-561.08277795294998</v>
      </c>
    </row>
    <row r="777" spans="1:1" x14ac:dyDescent="0.25">
      <c r="A777">
        <v>-176.05879481841112</v>
      </c>
    </row>
    <row r="778" spans="1:1" x14ac:dyDescent="0.25">
      <c r="A778">
        <v>-411.74374437615188</v>
      </c>
    </row>
    <row r="779" spans="1:1" x14ac:dyDescent="0.25">
      <c r="A779">
        <v>29.870186935906531</v>
      </c>
    </row>
    <row r="780" spans="1:1" x14ac:dyDescent="0.25">
      <c r="A780">
        <v>3.0724656563688768</v>
      </c>
    </row>
    <row r="781" spans="1:1" x14ac:dyDescent="0.25">
      <c r="A781">
        <v>-383.52189461767557</v>
      </c>
    </row>
    <row r="782" spans="1:1" x14ac:dyDescent="0.25">
      <c r="A782">
        <v>-163.83921219553304</v>
      </c>
    </row>
    <row r="783" spans="1:1" x14ac:dyDescent="0.25">
      <c r="A783">
        <v>241.21313575383101</v>
      </c>
    </row>
    <row r="784" spans="1:1" x14ac:dyDescent="0.25">
      <c r="A784">
        <v>71.268852178225643</v>
      </c>
    </row>
    <row r="785" spans="1:1" x14ac:dyDescent="0.25">
      <c r="A785">
        <v>-140.1114200631273</v>
      </c>
    </row>
    <row r="786" spans="1:1" x14ac:dyDescent="0.25">
      <c r="A786">
        <v>180.46511962347722</v>
      </c>
    </row>
    <row r="787" spans="1:1" x14ac:dyDescent="0.25">
      <c r="A787">
        <v>-248.59771907100367</v>
      </c>
    </row>
    <row r="788" spans="1:1" x14ac:dyDescent="0.25">
      <c r="A788">
        <v>16.340279471820395</v>
      </c>
    </row>
    <row r="789" spans="1:1" x14ac:dyDescent="0.25">
      <c r="A789">
        <v>500.29139176347962</v>
      </c>
    </row>
    <row r="790" spans="1:1" x14ac:dyDescent="0.25">
      <c r="A790">
        <v>-601.2820412828878</v>
      </c>
    </row>
    <row r="791" spans="1:1" x14ac:dyDescent="0.25">
      <c r="A791">
        <v>-5529.1957007227684</v>
      </c>
    </row>
    <row r="792" spans="1:1" x14ac:dyDescent="0.25">
      <c r="A792">
        <v>206.95385470127803</v>
      </c>
    </row>
    <row r="793" spans="1:1" x14ac:dyDescent="0.25">
      <c r="A793">
        <v>-14905.134691143667</v>
      </c>
    </row>
    <row r="794" spans="1:1" x14ac:dyDescent="0.25">
      <c r="A794">
        <v>-137.39731456573645</v>
      </c>
    </row>
    <row r="795" spans="1:1" x14ac:dyDescent="0.25">
      <c r="A795">
        <v>53.30839399517572</v>
      </c>
    </row>
    <row r="796" spans="1:1" x14ac:dyDescent="0.25">
      <c r="A796">
        <v>452.09260065862327</v>
      </c>
    </row>
    <row r="797" spans="1:1" x14ac:dyDescent="0.25">
      <c r="A797">
        <v>151.79658099491644</v>
      </c>
    </row>
    <row r="798" spans="1:1" x14ac:dyDescent="0.25">
      <c r="A798">
        <v>-627.21656584309676</v>
      </c>
    </row>
    <row r="799" spans="1:1" x14ac:dyDescent="0.25">
      <c r="A799">
        <v>1405.6307793312371</v>
      </c>
    </row>
    <row r="800" spans="1:1" x14ac:dyDescent="0.25">
      <c r="A800">
        <v>-1378.8945974086309</v>
      </c>
    </row>
    <row r="801" spans="1:1" x14ac:dyDescent="0.25">
      <c r="A801">
        <v>85.789137210042099</v>
      </c>
    </row>
    <row r="802" spans="1:1" x14ac:dyDescent="0.25">
      <c r="A802">
        <v>192.73261749874655</v>
      </c>
    </row>
    <row r="803" spans="1:1" x14ac:dyDescent="0.25">
      <c r="A803">
        <v>609.54792396944686</v>
      </c>
    </row>
    <row r="804" spans="1:1" x14ac:dyDescent="0.25">
      <c r="A804">
        <v>207.85950067304657</v>
      </c>
    </row>
    <row r="805" spans="1:1" x14ac:dyDescent="0.25">
      <c r="A805">
        <v>-137.12673918379733</v>
      </c>
    </row>
    <row r="806" spans="1:1" x14ac:dyDescent="0.25">
      <c r="A806">
        <v>-217.32754153048154</v>
      </c>
    </row>
    <row r="807" spans="1:1" x14ac:dyDescent="0.25">
      <c r="A807">
        <v>-233.8214289461539</v>
      </c>
    </row>
    <row r="808" spans="1:1" x14ac:dyDescent="0.25">
      <c r="A808">
        <v>935.0654209311615</v>
      </c>
    </row>
    <row r="809" spans="1:1" x14ac:dyDescent="0.25">
      <c r="A809">
        <v>83.686284952658752</v>
      </c>
    </row>
    <row r="810" spans="1:1" x14ac:dyDescent="0.25">
      <c r="A810">
        <v>-59.75435607485997</v>
      </c>
    </row>
    <row r="811" spans="1:1" x14ac:dyDescent="0.25">
      <c r="A811">
        <v>-253.9114136416465</v>
      </c>
    </row>
    <row r="812" spans="1:1" x14ac:dyDescent="0.25">
      <c r="A812">
        <v>-33.201338625658536</v>
      </c>
    </row>
    <row r="813" spans="1:1" x14ac:dyDescent="0.25">
      <c r="A813">
        <v>-607.00098282560793</v>
      </c>
    </row>
    <row r="814" spans="1:1" x14ac:dyDescent="0.25">
      <c r="A814">
        <v>61.904079024941893</v>
      </c>
    </row>
    <row r="815" spans="1:1" x14ac:dyDescent="0.25">
      <c r="A815">
        <v>367.97438665848313</v>
      </c>
    </row>
    <row r="816" spans="1:1" x14ac:dyDescent="0.25">
      <c r="A816">
        <v>-704.03441237637162</v>
      </c>
    </row>
    <row r="817" spans="1:1" x14ac:dyDescent="0.25">
      <c r="A817">
        <v>24.241778347895888</v>
      </c>
    </row>
    <row r="818" spans="1:1" x14ac:dyDescent="0.25">
      <c r="A818">
        <v>-700.02920191016165</v>
      </c>
    </row>
    <row r="819" spans="1:1" x14ac:dyDescent="0.25">
      <c r="A819">
        <v>174.43289875993651</v>
      </c>
    </row>
    <row r="820" spans="1:1" x14ac:dyDescent="0.25">
      <c r="A820">
        <v>155.36558682667237</v>
      </c>
    </row>
    <row r="821" spans="1:1" x14ac:dyDescent="0.25">
      <c r="A821">
        <v>-355.24702768664429</v>
      </c>
    </row>
    <row r="822" spans="1:1" x14ac:dyDescent="0.25">
      <c r="A822">
        <v>136.64249988133088</v>
      </c>
    </row>
    <row r="823" spans="1:1" x14ac:dyDescent="0.25">
      <c r="A823">
        <v>-534.60328026354546</v>
      </c>
    </row>
    <row r="824" spans="1:1" x14ac:dyDescent="0.25">
      <c r="A824">
        <v>162.12186330260738</v>
      </c>
    </row>
    <row r="825" spans="1:1" x14ac:dyDescent="0.25">
      <c r="A825">
        <v>1522.5266681003632</v>
      </c>
    </row>
    <row r="826" spans="1:1" x14ac:dyDescent="0.25">
      <c r="A826">
        <v>-32.180689805398288</v>
      </c>
    </row>
    <row r="827" spans="1:1" x14ac:dyDescent="0.25">
      <c r="A827">
        <v>427.60525568315643</v>
      </c>
    </row>
    <row r="828" spans="1:1" x14ac:dyDescent="0.25">
      <c r="A828">
        <v>367.3927545702827</v>
      </c>
    </row>
    <row r="829" spans="1:1" x14ac:dyDescent="0.25">
      <c r="A829">
        <v>32.839360817619308</v>
      </c>
    </row>
    <row r="830" spans="1:1" x14ac:dyDescent="0.25">
      <c r="A830">
        <v>265.75961372865277</v>
      </c>
    </row>
    <row r="831" spans="1:1" x14ac:dyDescent="0.25">
      <c r="A831">
        <v>-1150.7919435796284</v>
      </c>
    </row>
    <row r="832" spans="1:1" x14ac:dyDescent="0.25">
      <c r="A832">
        <v>22.958560007900815</v>
      </c>
    </row>
    <row r="833" spans="1:1" x14ac:dyDescent="0.25">
      <c r="A833">
        <v>2328.2206301308252</v>
      </c>
    </row>
    <row r="834" spans="1:1" x14ac:dyDescent="0.25">
      <c r="A834">
        <v>854.27286665482825</v>
      </c>
    </row>
    <row r="835" spans="1:1" x14ac:dyDescent="0.25">
      <c r="A835">
        <v>599.71708921499521</v>
      </c>
    </row>
    <row r="836" spans="1:1" x14ac:dyDescent="0.25">
      <c r="A836">
        <v>10.607735642588523</v>
      </c>
    </row>
    <row r="837" spans="1:1" x14ac:dyDescent="0.25">
      <c r="A837">
        <v>357.80714407798951</v>
      </c>
    </row>
    <row r="838" spans="1:1" x14ac:dyDescent="0.25">
      <c r="A838">
        <v>-900.84055039793748</v>
      </c>
    </row>
    <row r="839" spans="1:1" x14ac:dyDescent="0.25">
      <c r="A839">
        <v>-623.84542198802956</v>
      </c>
    </row>
    <row r="840" spans="1:1" x14ac:dyDescent="0.25">
      <c r="A840">
        <v>-205.6069398607433</v>
      </c>
    </row>
    <row r="841" spans="1:1" x14ac:dyDescent="0.25">
      <c r="A841">
        <v>253.03472840656468</v>
      </c>
    </row>
    <row r="842" spans="1:1" x14ac:dyDescent="0.25">
      <c r="A842">
        <v>-2973.8913768810235</v>
      </c>
    </row>
    <row r="843" spans="1:1" x14ac:dyDescent="0.25">
      <c r="A843">
        <v>359.44576413711184</v>
      </c>
    </row>
    <row r="844" spans="1:1" x14ac:dyDescent="0.25">
      <c r="A844">
        <v>110.32456524882582</v>
      </c>
    </row>
    <row r="845" spans="1:1" x14ac:dyDescent="0.25">
      <c r="A845">
        <v>1738.5458102303965</v>
      </c>
    </row>
    <row r="846" spans="1:1" x14ac:dyDescent="0.25">
      <c r="A846">
        <v>143.2887905537209</v>
      </c>
    </row>
    <row r="847" spans="1:1" x14ac:dyDescent="0.25">
      <c r="A847">
        <v>-288.17233579153981</v>
      </c>
    </row>
    <row r="848" spans="1:1" x14ac:dyDescent="0.25">
      <c r="A848">
        <v>-404.56511182573013</v>
      </c>
    </row>
    <row r="849" spans="1:1" x14ac:dyDescent="0.25">
      <c r="A849">
        <v>-121.61316123168945</v>
      </c>
    </row>
    <row r="850" spans="1:1" x14ac:dyDescent="0.25">
      <c r="A850">
        <v>95.152319712098688</v>
      </c>
    </row>
    <row r="851" spans="1:1" x14ac:dyDescent="0.25">
      <c r="A851">
        <v>-25.961897710287303</v>
      </c>
    </row>
    <row r="852" spans="1:1" x14ac:dyDescent="0.25">
      <c r="A852">
        <v>81.714743130636634</v>
      </c>
    </row>
    <row r="853" spans="1:1" x14ac:dyDescent="0.25">
      <c r="A853">
        <v>378.13573579094373</v>
      </c>
    </row>
    <row r="854" spans="1:1" x14ac:dyDescent="0.25">
      <c r="A854">
        <v>-61.511700615745212</v>
      </c>
    </row>
    <row r="855" spans="1:1" x14ac:dyDescent="0.25">
      <c r="A855">
        <v>2745.5526842169129</v>
      </c>
    </row>
    <row r="856" spans="1:1" x14ac:dyDescent="0.25">
      <c r="A856">
        <v>-463.07501703770686</v>
      </c>
    </row>
    <row r="857" spans="1:1" x14ac:dyDescent="0.25">
      <c r="A857">
        <v>232.46489476175338</v>
      </c>
    </row>
    <row r="858" spans="1:1" x14ac:dyDescent="0.25">
      <c r="A858">
        <v>173.02623931138078</v>
      </c>
    </row>
    <row r="859" spans="1:1" x14ac:dyDescent="0.25">
      <c r="A859">
        <v>8503.631803462471</v>
      </c>
    </row>
    <row r="860" spans="1:1" x14ac:dyDescent="0.25">
      <c r="A860">
        <v>490.27212950125977</v>
      </c>
    </row>
    <row r="861" spans="1:1" x14ac:dyDescent="0.25">
      <c r="A861">
        <v>38.071675604798656</v>
      </c>
    </row>
    <row r="862" spans="1:1" x14ac:dyDescent="0.25">
      <c r="A862">
        <v>317.40846168485587</v>
      </c>
    </row>
    <row r="863" spans="1:1" x14ac:dyDescent="0.25">
      <c r="A863">
        <v>-713.09154399558611</v>
      </c>
    </row>
    <row r="864" spans="1:1" x14ac:dyDescent="0.25">
      <c r="A864">
        <v>-203.71712712053704</v>
      </c>
    </row>
    <row r="865" spans="1:1" x14ac:dyDescent="0.25">
      <c r="A865">
        <v>-40.21790742000303</v>
      </c>
    </row>
    <row r="866" spans="1:1" x14ac:dyDescent="0.25">
      <c r="A866">
        <v>97.945679864780686</v>
      </c>
    </row>
    <row r="867" spans="1:1" x14ac:dyDescent="0.25">
      <c r="A867">
        <v>655.85165043154848</v>
      </c>
    </row>
    <row r="868" spans="1:1" x14ac:dyDescent="0.25">
      <c r="A868">
        <v>506.98269597475883</v>
      </c>
    </row>
    <row r="869" spans="1:1" x14ac:dyDescent="0.25">
      <c r="A869">
        <v>296.45326698233839</v>
      </c>
    </row>
    <row r="870" spans="1:1" x14ac:dyDescent="0.25">
      <c r="A870">
        <v>-92.626513530478405</v>
      </c>
    </row>
    <row r="871" spans="1:1" x14ac:dyDescent="0.25">
      <c r="A871">
        <v>-42.028314811039309</v>
      </c>
    </row>
    <row r="872" spans="1:1" x14ac:dyDescent="0.25">
      <c r="A872">
        <v>-40.402055088234192</v>
      </c>
    </row>
    <row r="873" spans="1:1" x14ac:dyDescent="0.25">
      <c r="A873">
        <v>188.86789081266761</v>
      </c>
    </row>
    <row r="874" spans="1:1" x14ac:dyDescent="0.25">
      <c r="A874">
        <v>-248.80210922680999</v>
      </c>
    </row>
    <row r="875" spans="1:1" x14ac:dyDescent="0.25">
      <c r="A875">
        <v>-70.403308826942521</v>
      </c>
    </row>
    <row r="876" spans="1:1" x14ac:dyDescent="0.25">
      <c r="A876">
        <v>9454.5713313497035</v>
      </c>
    </row>
    <row r="877" spans="1:1" x14ac:dyDescent="0.25">
      <c r="A877">
        <v>119.41001824653358</v>
      </c>
    </row>
    <row r="878" spans="1:1" x14ac:dyDescent="0.25">
      <c r="A878">
        <v>17.912898677968769</v>
      </c>
    </row>
    <row r="879" spans="1:1" x14ac:dyDescent="0.25">
      <c r="A879">
        <v>39.619811155891512</v>
      </c>
    </row>
    <row r="880" spans="1:1" x14ac:dyDescent="0.25">
      <c r="A880">
        <v>-285.47168060484546</v>
      </c>
    </row>
    <row r="881" spans="1:1" x14ac:dyDescent="0.25">
      <c r="A881">
        <v>-798.28587698293268</v>
      </c>
    </row>
    <row r="882" spans="1:1" x14ac:dyDescent="0.25">
      <c r="A882">
        <v>576.19860299405264</v>
      </c>
    </row>
    <row r="883" spans="1:1" x14ac:dyDescent="0.25">
      <c r="A883">
        <v>-767.53170141670853</v>
      </c>
    </row>
    <row r="884" spans="1:1" x14ac:dyDescent="0.25">
      <c r="A884">
        <v>-418.92995715550205</v>
      </c>
    </row>
    <row r="885" spans="1:1" x14ac:dyDescent="0.25">
      <c r="A885">
        <v>-924.09652225003083</v>
      </c>
    </row>
    <row r="886" spans="1:1" x14ac:dyDescent="0.25">
      <c r="A886">
        <v>1950.9168980736722</v>
      </c>
    </row>
    <row r="887" spans="1:1" x14ac:dyDescent="0.25">
      <c r="A887">
        <v>158.22216878613108</v>
      </c>
    </row>
    <row r="888" spans="1:1" x14ac:dyDescent="0.25">
      <c r="A888">
        <v>103.86832501459867</v>
      </c>
    </row>
    <row r="889" spans="1:1" x14ac:dyDescent="0.25">
      <c r="A889">
        <v>-265.64148603979265</v>
      </c>
    </row>
    <row r="890" spans="1:1" x14ac:dyDescent="0.25">
      <c r="A890">
        <v>183.92544243832526</v>
      </c>
    </row>
    <row r="891" spans="1:1" x14ac:dyDescent="0.25">
      <c r="A891">
        <v>-1139.4750819490582</v>
      </c>
    </row>
    <row r="892" spans="1:1" x14ac:dyDescent="0.25">
      <c r="A892">
        <v>17109.553016088495</v>
      </c>
    </row>
    <row r="893" spans="1:1" x14ac:dyDescent="0.25">
      <c r="A893">
        <v>-132.2036626703848</v>
      </c>
    </row>
    <row r="894" spans="1:1" x14ac:dyDescent="0.25">
      <c r="A894">
        <v>400.73529110670643</v>
      </c>
    </row>
    <row r="895" spans="1:1" x14ac:dyDescent="0.25">
      <c r="A895">
        <v>-373.6233970229805</v>
      </c>
    </row>
    <row r="896" spans="1:1" x14ac:dyDescent="0.25">
      <c r="A896">
        <v>-192.47303055834345</v>
      </c>
    </row>
    <row r="897" spans="1:1" x14ac:dyDescent="0.25">
      <c r="A897">
        <v>225.4208051693422</v>
      </c>
    </row>
    <row r="898" spans="1:1" x14ac:dyDescent="0.25">
      <c r="A898">
        <v>432.46009464847157</v>
      </c>
    </row>
    <row r="899" spans="1:1" x14ac:dyDescent="0.25">
      <c r="A899">
        <v>311.26878617571492</v>
      </c>
    </row>
    <row r="900" spans="1:1" x14ac:dyDescent="0.25">
      <c r="A900">
        <v>219.47079642489552</v>
      </c>
    </row>
    <row r="901" spans="1:1" x14ac:dyDescent="0.25">
      <c r="A901">
        <v>441.9637759229081</v>
      </c>
    </row>
    <row r="902" spans="1:1" x14ac:dyDescent="0.25">
      <c r="A902">
        <v>-165.92743115717894</v>
      </c>
    </row>
    <row r="903" spans="1:1" x14ac:dyDescent="0.25">
      <c r="A903">
        <v>707.26603771933878</v>
      </c>
    </row>
    <row r="904" spans="1:1" x14ac:dyDescent="0.25">
      <c r="A904">
        <v>-463.37584207160398</v>
      </c>
    </row>
    <row r="905" spans="1:1" x14ac:dyDescent="0.25">
      <c r="A905">
        <v>213.88099957627128</v>
      </c>
    </row>
    <row r="906" spans="1:1" x14ac:dyDescent="0.25">
      <c r="A906">
        <v>227.52350276639481</v>
      </c>
    </row>
    <row r="907" spans="1:1" x14ac:dyDescent="0.25">
      <c r="A907">
        <v>218.900078099643</v>
      </c>
    </row>
    <row r="908" spans="1:1" x14ac:dyDescent="0.25">
      <c r="A908">
        <v>186.89766111118661</v>
      </c>
    </row>
    <row r="909" spans="1:1" x14ac:dyDescent="0.25">
      <c r="A909">
        <v>-219.58815041300841</v>
      </c>
    </row>
    <row r="910" spans="1:1" x14ac:dyDescent="0.25">
      <c r="A910">
        <v>160.66661059692706</v>
      </c>
    </row>
    <row r="911" spans="1:1" x14ac:dyDescent="0.25">
      <c r="A911">
        <v>945.68333662693476</v>
      </c>
    </row>
    <row r="912" spans="1:1" x14ac:dyDescent="0.25">
      <c r="A912">
        <v>55.864783189448644</v>
      </c>
    </row>
    <row r="913" spans="1:1" x14ac:dyDescent="0.25">
      <c r="A913">
        <v>221.46097133845615</v>
      </c>
    </row>
    <row r="914" spans="1:1" x14ac:dyDescent="0.25">
      <c r="A914">
        <v>-608.97237357735139</v>
      </c>
    </row>
    <row r="915" spans="1:1" x14ac:dyDescent="0.25">
      <c r="A915">
        <v>-3428.7950594235226</v>
      </c>
    </row>
    <row r="916" spans="1:1" x14ac:dyDescent="0.25">
      <c r="A916">
        <v>188.55791754835082</v>
      </c>
    </row>
    <row r="917" spans="1:1" x14ac:dyDescent="0.25">
      <c r="A917">
        <v>75.763668694002263</v>
      </c>
    </row>
    <row r="918" spans="1:1" x14ac:dyDescent="0.25">
      <c r="A918">
        <v>880.96393362151139</v>
      </c>
    </row>
    <row r="919" spans="1:1" x14ac:dyDescent="0.25">
      <c r="A919">
        <v>48.598900874414539</v>
      </c>
    </row>
    <row r="920" spans="1:1" x14ac:dyDescent="0.25">
      <c r="A920">
        <v>202.24404363711074</v>
      </c>
    </row>
    <row r="921" spans="1:1" x14ac:dyDescent="0.25">
      <c r="A921">
        <v>204.84727859611303</v>
      </c>
    </row>
    <row r="922" spans="1:1" x14ac:dyDescent="0.25">
      <c r="A922">
        <v>8337.6286535625259</v>
      </c>
    </row>
    <row r="923" spans="1:1" x14ac:dyDescent="0.25">
      <c r="A923">
        <v>40.956038705924584</v>
      </c>
    </row>
    <row r="924" spans="1:1" x14ac:dyDescent="0.25">
      <c r="A924">
        <v>-152.82520659421425</v>
      </c>
    </row>
    <row r="925" spans="1:1" x14ac:dyDescent="0.25">
      <c r="A925">
        <v>426.43967626191443</v>
      </c>
    </row>
    <row r="926" spans="1:1" x14ac:dyDescent="0.25">
      <c r="A926">
        <v>54.965189174326952</v>
      </c>
    </row>
    <row r="927" spans="1:1" x14ac:dyDescent="0.25">
      <c r="A927">
        <v>-235.09643705479539</v>
      </c>
    </row>
    <row r="928" spans="1:1" x14ac:dyDescent="0.25">
      <c r="A928">
        <v>81.046596893007518</v>
      </c>
    </row>
    <row r="929" spans="1:1" x14ac:dyDescent="0.25">
      <c r="A929">
        <v>-438.26628515260381</v>
      </c>
    </row>
    <row r="930" spans="1:1" x14ac:dyDescent="0.25">
      <c r="A930">
        <v>-1513.1402091959753</v>
      </c>
    </row>
    <row r="931" spans="1:1" x14ac:dyDescent="0.25">
      <c r="A931">
        <v>-504.30695312652824</v>
      </c>
    </row>
    <row r="932" spans="1:1" x14ac:dyDescent="0.25">
      <c r="A932">
        <v>54.745030271136784</v>
      </c>
    </row>
    <row r="933" spans="1:1" x14ac:dyDescent="0.25">
      <c r="A933">
        <v>-1796.0393526564585</v>
      </c>
    </row>
    <row r="934" spans="1:1" x14ac:dyDescent="0.25">
      <c r="A934">
        <v>-38.701939371720073</v>
      </c>
    </row>
    <row r="935" spans="1:1" x14ac:dyDescent="0.25">
      <c r="A935">
        <v>-119.82991010127444</v>
      </c>
    </row>
    <row r="936" spans="1:1" x14ac:dyDescent="0.25">
      <c r="A936">
        <v>13.508997426717542</v>
      </c>
    </row>
    <row r="937" spans="1:1" x14ac:dyDescent="0.25">
      <c r="A937">
        <v>-107.78511547171365</v>
      </c>
    </row>
    <row r="938" spans="1:1" x14ac:dyDescent="0.25">
      <c r="A938">
        <v>1385.9097639764514</v>
      </c>
    </row>
    <row r="939" spans="1:1" x14ac:dyDescent="0.25">
      <c r="A939">
        <v>10.30290519157279</v>
      </c>
    </row>
    <row r="940" spans="1:1" x14ac:dyDescent="0.25">
      <c r="A940">
        <v>482.73027277534857</v>
      </c>
    </row>
    <row r="941" spans="1:1" x14ac:dyDescent="0.25">
      <c r="A941">
        <v>947.81075052129745</v>
      </c>
    </row>
    <row r="942" spans="1:1" x14ac:dyDescent="0.25">
      <c r="A942">
        <v>292.16458519542357</v>
      </c>
    </row>
    <row r="943" spans="1:1" x14ac:dyDescent="0.25">
      <c r="A943">
        <v>292.7066795593928</v>
      </c>
    </row>
    <row r="944" spans="1:1" x14ac:dyDescent="0.25">
      <c r="A944">
        <v>-373.28515737230191</v>
      </c>
    </row>
    <row r="945" spans="1:1" x14ac:dyDescent="0.25">
      <c r="A945">
        <v>123.80474427161971</v>
      </c>
    </row>
    <row r="946" spans="1:1" x14ac:dyDescent="0.25">
      <c r="A946">
        <v>140.54999721948116</v>
      </c>
    </row>
    <row r="947" spans="1:1" x14ac:dyDescent="0.25">
      <c r="A947">
        <v>-149.27001750302588</v>
      </c>
    </row>
    <row r="948" spans="1:1" x14ac:dyDescent="0.25">
      <c r="A948">
        <v>-510.35793169795943</v>
      </c>
    </row>
    <row r="949" spans="1:1" x14ac:dyDescent="0.25">
      <c r="A949">
        <v>1785.5510334251594</v>
      </c>
    </row>
    <row r="950" spans="1:1" x14ac:dyDescent="0.25">
      <c r="A950">
        <v>-921.42728935750347</v>
      </c>
    </row>
    <row r="951" spans="1:1" x14ac:dyDescent="0.25">
      <c r="A951">
        <v>59.488367695827037</v>
      </c>
    </row>
    <row r="952" spans="1:1" x14ac:dyDescent="0.25">
      <c r="A952">
        <v>119.28836018390575</v>
      </c>
    </row>
    <row r="953" spans="1:1" x14ac:dyDescent="0.25">
      <c r="A953">
        <v>3165.2609591012078</v>
      </c>
    </row>
    <row r="954" spans="1:1" x14ac:dyDescent="0.25">
      <c r="A954">
        <v>-61.659991342668945</v>
      </c>
    </row>
    <row r="955" spans="1:1" x14ac:dyDescent="0.25">
      <c r="A955">
        <v>36.231612932846474</v>
      </c>
    </row>
    <row r="956" spans="1:1" x14ac:dyDescent="0.25">
      <c r="A956">
        <v>654.74028677626484</v>
      </c>
    </row>
    <row r="957" spans="1:1" x14ac:dyDescent="0.25">
      <c r="A957">
        <v>2531.063014828178</v>
      </c>
    </row>
    <row r="958" spans="1:1" x14ac:dyDescent="0.25">
      <c r="A958">
        <v>912.78513007532456</v>
      </c>
    </row>
    <row r="959" spans="1:1" x14ac:dyDescent="0.25">
      <c r="A959">
        <v>-200.31822173329419</v>
      </c>
    </row>
    <row r="960" spans="1:1" x14ac:dyDescent="0.25">
      <c r="A960">
        <v>-310.90692240503267</v>
      </c>
    </row>
    <row r="961" spans="1:1" x14ac:dyDescent="0.25">
      <c r="A961">
        <v>92.645608222082956</v>
      </c>
    </row>
    <row r="962" spans="1:1" x14ac:dyDescent="0.25">
      <c r="A962">
        <v>-388.93650082617387</v>
      </c>
    </row>
    <row r="963" spans="1:1" x14ac:dyDescent="0.25">
      <c r="A963">
        <v>-386.59217637016263</v>
      </c>
    </row>
    <row r="964" spans="1:1" x14ac:dyDescent="0.25">
      <c r="A964">
        <v>-142.76452865472675</v>
      </c>
    </row>
    <row r="965" spans="1:1" x14ac:dyDescent="0.25">
      <c r="A965">
        <v>201.0898988125482</v>
      </c>
    </row>
    <row r="966" spans="1:1" x14ac:dyDescent="0.25">
      <c r="A966">
        <v>-797.56154054667422</v>
      </c>
    </row>
    <row r="967" spans="1:1" x14ac:dyDescent="0.25">
      <c r="A967">
        <v>37.277210914253374</v>
      </c>
    </row>
    <row r="968" spans="1:1" x14ac:dyDescent="0.25">
      <c r="A968">
        <v>-179.03954744370276</v>
      </c>
    </row>
    <row r="969" spans="1:1" x14ac:dyDescent="0.25">
      <c r="A969">
        <v>-195.10555789852515</v>
      </c>
    </row>
    <row r="970" spans="1:1" x14ac:dyDescent="0.25">
      <c r="A970">
        <v>308.38826411138871</v>
      </c>
    </row>
    <row r="971" spans="1:1" x14ac:dyDescent="0.25">
      <c r="A971">
        <v>220.68641931182356</v>
      </c>
    </row>
    <row r="972" spans="1:1" x14ac:dyDescent="0.25">
      <c r="A972">
        <v>416.51595406203705</v>
      </c>
    </row>
    <row r="973" spans="1:1" x14ac:dyDescent="0.25">
      <c r="A973">
        <v>-141.14291954893997</v>
      </c>
    </row>
    <row r="974" spans="1:1" x14ac:dyDescent="0.25">
      <c r="A974">
        <v>48.456333844427718</v>
      </c>
    </row>
    <row r="975" spans="1:1" x14ac:dyDescent="0.25">
      <c r="A975">
        <v>-1177.5231986637082</v>
      </c>
    </row>
    <row r="976" spans="1:1" x14ac:dyDescent="0.25">
      <c r="A976">
        <v>225.22845187819621</v>
      </c>
    </row>
    <row r="977" spans="1:1" x14ac:dyDescent="0.25">
      <c r="A977">
        <v>287.54053368184395</v>
      </c>
    </row>
    <row r="978" spans="1:1" x14ac:dyDescent="0.25">
      <c r="A978">
        <v>-638.4921672904602</v>
      </c>
    </row>
    <row r="979" spans="1:1" x14ac:dyDescent="0.25">
      <c r="A979">
        <v>321.48095704227308</v>
      </c>
    </row>
    <row r="980" spans="1:1" x14ac:dyDescent="0.25">
      <c r="A980">
        <v>119.81476797525102</v>
      </c>
    </row>
    <row r="981" spans="1:1" x14ac:dyDescent="0.25">
      <c r="A981">
        <v>-7601.8866460763638</v>
      </c>
    </row>
    <row r="982" spans="1:1" x14ac:dyDescent="0.25">
      <c r="A982">
        <v>559.95229771127197</v>
      </c>
    </row>
    <row r="983" spans="1:1" x14ac:dyDescent="0.25">
      <c r="A983">
        <v>-52.079121417533315</v>
      </c>
    </row>
    <row r="984" spans="1:1" x14ac:dyDescent="0.25">
      <c r="A984">
        <v>-125.34836117564555</v>
      </c>
    </row>
    <row r="985" spans="1:1" x14ac:dyDescent="0.25">
      <c r="A985">
        <v>818.79963966340438</v>
      </c>
    </row>
    <row r="986" spans="1:1" x14ac:dyDescent="0.25">
      <c r="A986">
        <v>948.7168619462027</v>
      </c>
    </row>
    <row r="987" spans="1:1" x14ac:dyDescent="0.25">
      <c r="A987">
        <v>-1967.4657580505736</v>
      </c>
    </row>
    <row r="988" spans="1:1" x14ac:dyDescent="0.25">
      <c r="A988">
        <v>-746.77450023932033</v>
      </c>
    </row>
    <row r="989" spans="1:1" x14ac:dyDescent="0.25">
      <c r="A989">
        <v>-925.77173076773761</v>
      </c>
    </row>
    <row r="990" spans="1:1" x14ac:dyDescent="0.25">
      <c r="A990">
        <v>451.74503881610872</v>
      </c>
    </row>
    <row r="991" spans="1:1" x14ac:dyDescent="0.25">
      <c r="A991">
        <v>-2571.0024965582998</v>
      </c>
    </row>
    <row r="992" spans="1:1" x14ac:dyDescent="0.25">
      <c r="A992">
        <v>446.61887712832686</v>
      </c>
    </row>
    <row r="993" spans="1:1" x14ac:dyDescent="0.25">
      <c r="A993">
        <v>-236.7961818212425</v>
      </c>
    </row>
    <row r="994" spans="1:1" x14ac:dyDescent="0.25">
      <c r="A994">
        <v>-157.83887868619058</v>
      </c>
    </row>
    <row r="995" spans="1:1" x14ac:dyDescent="0.25">
      <c r="A995">
        <v>536.03846784746565</v>
      </c>
    </row>
    <row r="996" spans="1:1" x14ac:dyDescent="0.25">
      <c r="A996">
        <v>-227.28272012197704</v>
      </c>
    </row>
    <row r="997" spans="1:1" x14ac:dyDescent="0.25">
      <c r="A997">
        <v>27.944221098048729</v>
      </c>
    </row>
    <row r="998" spans="1:1" x14ac:dyDescent="0.25">
      <c r="A998">
        <v>131.87760686901311</v>
      </c>
    </row>
    <row r="999" spans="1:1" x14ac:dyDescent="0.25">
      <c r="A999">
        <v>-117.11041221702908</v>
      </c>
    </row>
    <row r="1000" spans="1:1" x14ac:dyDescent="0.25">
      <c r="A1000">
        <v>67.095745227241423</v>
      </c>
    </row>
    <row r="1001" spans="1:1" x14ac:dyDescent="0.25">
      <c r="A1001">
        <v>-18.304471703115269</v>
      </c>
    </row>
    <row r="1002" spans="1:1" x14ac:dyDescent="0.25">
      <c r="A1002">
        <v>204.82168921643461</v>
      </c>
    </row>
    <row r="1003" spans="1:1" x14ac:dyDescent="0.25">
      <c r="A1003">
        <v>-586.47023883774091</v>
      </c>
    </row>
    <row r="1004" spans="1:1" x14ac:dyDescent="0.25">
      <c r="A1004">
        <v>1495.5557385691573</v>
      </c>
    </row>
    <row r="1005" spans="1:1" x14ac:dyDescent="0.25">
      <c r="A1005">
        <v>4291.8891971077173</v>
      </c>
    </row>
    <row r="1006" spans="1:1" x14ac:dyDescent="0.25">
      <c r="A1006">
        <v>626.76797833788441</v>
      </c>
    </row>
    <row r="1007" spans="1:1" x14ac:dyDescent="0.25">
      <c r="A1007">
        <v>329.97655488104647</v>
      </c>
    </row>
    <row r="1008" spans="1:1" x14ac:dyDescent="0.25">
      <c r="A1008">
        <v>-298.37616639413318</v>
      </c>
    </row>
    <row r="1009" spans="1:1" x14ac:dyDescent="0.25">
      <c r="A1009">
        <v>-116.20258398637088</v>
      </c>
    </row>
    <row r="1010" spans="1:1" x14ac:dyDescent="0.25">
      <c r="A1010">
        <v>60.744044217601186</v>
      </c>
    </row>
    <row r="1011" spans="1:1" x14ac:dyDescent="0.25">
      <c r="A1011">
        <v>-59.172440803093195</v>
      </c>
    </row>
    <row r="1012" spans="1:1" x14ac:dyDescent="0.25">
      <c r="A1012">
        <v>4788.2387236221039</v>
      </c>
    </row>
    <row r="1013" spans="1:1" x14ac:dyDescent="0.25">
      <c r="A1013">
        <v>-370.4744287920912</v>
      </c>
    </row>
    <row r="1014" spans="1:1" x14ac:dyDescent="0.25">
      <c r="A1014">
        <v>67.976394233388419</v>
      </c>
    </row>
    <row r="1015" spans="1:1" x14ac:dyDescent="0.25">
      <c r="A1015">
        <v>-663.35992207137315</v>
      </c>
    </row>
    <row r="1016" spans="1:1" x14ac:dyDescent="0.25">
      <c r="A1016">
        <v>90.404548744292697</v>
      </c>
    </row>
    <row r="1017" spans="1:1" x14ac:dyDescent="0.25">
      <c r="A1017">
        <v>-45.289812377886847</v>
      </c>
    </row>
    <row r="1018" spans="1:1" x14ac:dyDescent="0.25">
      <c r="A1018">
        <v>-59.551682365075976</v>
      </c>
    </row>
    <row r="1019" spans="1:1" x14ac:dyDescent="0.25">
      <c r="A1019">
        <v>-302.50158299924078</v>
      </c>
    </row>
    <row r="1020" spans="1:1" x14ac:dyDescent="0.25">
      <c r="A1020">
        <v>-92.13002698407945</v>
      </c>
    </row>
    <row r="1021" spans="1:1" x14ac:dyDescent="0.25">
      <c r="A1021">
        <v>-119.19422399245377</v>
      </c>
    </row>
    <row r="1022" spans="1:1" x14ac:dyDescent="0.25">
      <c r="A1022">
        <v>-193.84891378144675</v>
      </c>
    </row>
    <row r="1023" spans="1:1" x14ac:dyDescent="0.25">
      <c r="A1023">
        <v>-24118.210900348633</v>
      </c>
    </row>
    <row r="1024" spans="1:1" x14ac:dyDescent="0.25">
      <c r="A1024">
        <v>101.20156964031776</v>
      </c>
    </row>
    <row r="1025" spans="1:1" x14ac:dyDescent="0.25">
      <c r="A1025">
        <v>1029.1760156131204</v>
      </c>
    </row>
    <row r="1026" spans="1:1" x14ac:dyDescent="0.25">
      <c r="A1026">
        <v>-831.70952530348586</v>
      </c>
    </row>
    <row r="1027" spans="1:1" x14ac:dyDescent="0.25">
      <c r="A1027">
        <v>-3318.8745371573241</v>
      </c>
    </row>
    <row r="1028" spans="1:1" x14ac:dyDescent="0.25">
      <c r="A1028">
        <v>287.83466237322136</v>
      </c>
    </row>
    <row r="1029" spans="1:1" x14ac:dyDescent="0.25">
      <c r="A1029">
        <v>-738.48490383265744</v>
      </c>
    </row>
    <row r="1030" spans="1:1" x14ac:dyDescent="0.25">
      <c r="A1030">
        <v>-125.19398575240484</v>
      </c>
    </row>
    <row r="1031" spans="1:1" x14ac:dyDescent="0.25">
      <c r="A1031">
        <v>1021.3105358308821</v>
      </c>
    </row>
    <row r="1032" spans="1:1" x14ac:dyDescent="0.25">
      <c r="A1032">
        <v>488.07099990843562</v>
      </c>
    </row>
    <row r="1033" spans="1:1" x14ac:dyDescent="0.25">
      <c r="A1033">
        <v>-70.582546337434906</v>
      </c>
    </row>
    <row r="1034" spans="1:1" x14ac:dyDescent="0.25">
      <c r="A1034">
        <v>2555.7943353456649</v>
      </c>
    </row>
    <row r="1035" spans="1:1" x14ac:dyDescent="0.25">
      <c r="A1035">
        <v>11.778388507700583</v>
      </c>
    </row>
    <row r="1036" spans="1:1" x14ac:dyDescent="0.25">
      <c r="A1036">
        <v>-76.805579380983545</v>
      </c>
    </row>
    <row r="1037" spans="1:1" x14ac:dyDescent="0.25">
      <c r="A1037">
        <v>835.98348430099577</v>
      </c>
    </row>
    <row r="1038" spans="1:1" x14ac:dyDescent="0.25">
      <c r="A1038">
        <v>-55.190015278130886</v>
      </c>
    </row>
    <row r="1039" spans="1:1" x14ac:dyDescent="0.25">
      <c r="A1039">
        <v>-108.13844434558268</v>
      </c>
    </row>
    <row r="1040" spans="1:1" x14ac:dyDescent="0.25">
      <c r="A1040">
        <v>-183.63143798086094</v>
      </c>
    </row>
    <row r="1041" spans="1:1" x14ac:dyDescent="0.25">
      <c r="A1041">
        <v>-32.256691227441479</v>
      </c>
    </row>
    <row r="1042" spans="1:1" x14ac:dyDescent="0.25">
      <c r="A1042">
        <v>-302.07802116865787</v>
      </c>
    </row>
    <row r="1043" spans="1:1" x14ac:dyDescent="0.25">
      <c r="A1043">
        <v>-564.22379252719838</v>
      </c>
    </row>
    <row r="1044" spans="1:1" x14ac:dyDescent="0.25">
      <c r="A1044">
        <v>391.62883925101778</v>
      </c>
    </row>
    <row r="1045" spans="1:1" x14ac:dyDescent="0.25">
      <c r="A1045">
        <v>-12.965486242486804</v>
      </c>
    </row>
    <row r="1046" spans="1:1" x14ac:dyDescent="0.25">
      <c r="A1046">
        <v>503.02732603492768</v>
      </c>
    </row>
    <row r="1047" spans="1:1" x14ac:dyDescent="0.25">
      <c r="A1047">
        <v>1246.4064731989565</v>
      </c>
    </row>
    <row r="1048" spans="1:1" x14ac:dyDescent="0.25">
      <c r="A1048">
        <v>49.273445365288353</v>
      </c>
    </row>
    <row r="1049" spans="1:1" x14ac:dyDescent="0.25">
      <c r="A1049">
        <v>-326.14002632306801</v>
      </c>
    </row>
    <row r="1050" spans="1:1" x14ac:dyDescent="0.25">
      <c r="A1050">
        <v>-141.065394221514</v>
      </c>
    </row>
    <row r="1051" spans="1:1" x14ac:dyDescent="0.25">
      <c r="A1051">
        <v>17.266299187431287</v>
      </c>
    </row>
    <row r="1052" spans="1:1" x14ac:dyDescent="0.25">
      <c r="A1052">
        <v>-3675.93171927207</v>
      </c>
    </row>
    <row r="1053" spans="1:1" x14ac:dyDescent="0.25">
      <c r="A1053">
        <v>-219.14873970967892</v>
      </c>
    </row>
    <row r="1054" spans="1:1" x14ac:dyDescent="0.25">
      <c r="A1054">
        <v>-232.14581357920542</v>
      </c>
    </row>
    <row r="1055" spans="1:1" x14ac:dyDescent="0.25">
      <c r="A1055">
        <v>41.39175943085138</v>
      </c>
    </row>
    <row r="1056" spans="1:1" x14ac:dyDescent="0.25">
      <c r="A1056">
        <v>69.380087875266327</v>
      </c>
    </row>
    <row r="1057" spans="1:1" x14ac:dyDescent="0.25">
      <c r="A1057">
        <v>362.95610153613961</v>
      </c>
    </row>
    <row r="1058" spans="1:1" x14ac:dyDescent="0.25">
      <c r="A1058">
        <v>-344.87190806795115</v>
      </c>
    </row>
    <row r="1059" spans="1:1" x14ac:dyDescent="0.25">
      <c r="A1059">
        <v>-2549.0154699545164</v>
      </c>
    </row>
    <row r="1060" spans="1:1" x14ac:dyDescent="0.25">
      <c r="A1060">
        <v>190.20059907918039</v>
      </c>
    </row>
    <row r="1061" spans="1:1" x14ac:dyDescent="0.25">
      <c r="A1061">
        <v>-190.75915415205236</v>
      </c>
    </row>
    <row r="1062" spans="1:1" x14ac:dyDescent="0.25">
      <c r="A1062">
        <v>456.11655493172293</v>
      </c>
    </row>
    <row r="1063" spans="1:1" x14ac:dyDescent="0.25">
      <c r="A1063">
        <v>-366.27367349845736</v>
      </c>
    </row>
    <row r="1064" spans="1:1" x14ac:dyDescent="0.25">
      <c r="A1064">
        <v>-104.98155237288302</v>
      </c>
    </row>
    <row r="1065" spans="1:1" x14ac:dyDescent="0.25">
      <c r="A1065">
        <v>456.18909036369587</v>
      </c>
    </row>
    <row r="1066" spans="1:1" x14ac:dyDescent="0.25">
      <c r="A1066">
        <v>-274.67917467532243</v>
      </c>
    </row>
    <row r="1067" spans="1:1" x14ac:dyDescent="0.25">
      <c r="A1067">
        <v>-259.66224484401027</v>
      </c>
    </row>
    <row r="1068" spans="1:1" x14ac:dyDescent="0.25">
      <c r="A1068">
        <v>-65.86955113496515</v>
      </c>
    </row>
    <row r="1069" spans="1:1" x14ac:dyDescent="0.25">
      <c r="A1069">
        <v>179.59897627287864</v>
      </c>
    </row>
    <row r="1070" spans="1:1" x14ac:dyDescent="0.25">
      <c r="A1070">
        <v>174.36912282891717</v>
      </c>
    </row>
    <row r="1071" spans="1:1" x14ac:dyDescent="0.25">
      <c r="A1071">
        <v>23.067886907789216</v>
      </c>
    </row>
    <row r="1072" spans="1:1" x14ac:dyDescent="0.25">
      <c r="A1072">
        <v>169.21318263978901</v>
      </c>
    </row>
    <row r="1073" spans="1:2" x14ac:dyDescent="0.25">
      <c r="A1073">
        <v>1143.158162319196</v>
      </c>
    </row>
    <row r="1074" spans="1:2" x14ac:dyDescent="0.25">
      <c r="A1074">
        <v>3827.2768347371821</v>
      </c>
    </row>
    <row r="1075" spans="1:2" x14ac:dyDescent="0.25">
      <c r="A1075">
        <v>386.48977380736324</v>
      </c>
    </row>
    <row r="1076" spans="1:2" x14ac:dyDescent="0.25">
      <c r="A1076">
        <v>-161.11617716668843</v>
      </c>
    </row>
    <row r="1077" spans="1:2" x14ac:dyDescent="0.25">
      <c r="A1077">
        <v>-37.574280197390181</v>
      </c>
    </row>
    <row r="1078" spans="1:2" x14ac:dyDescent="0.25">
      <c r="A1078">
        <v>1030.1575887526778</v>
      </c>
    </row>
    <row r="1079" spans="1:2" x14ac:dyDescent="0.25">
      <c r="A1079">
        <v>340.52101693322038</v>
      </c>
    </row>
    <row r="1080" spans="1:2" x14ac:dyDescent="0.25">
      <c r="A1080">
        <v>-1578.0464323906999</v>
      </c>
    </row>
    <row r="1081" spans="1:2" x14ac:dyDescent="0.25">
      <c r="A1081">
        <v>-2848.9613811260569</v>
      </c>
    </row>
    <row r="1082" spans="1:2" x14ac:dyDescent="0.25">
      <c r="A1082">
        <v>106.3257992165818</v>
      </c>
    </row>
    <row r="1083" spans="1:2" x14ac:dyDescent="0.25">
      <c r="A1083">
        <v>-282.65730169915332</v>
      </c>
    </row>
    <row r="1084" spans="1:2" x14ac:dyDescent="0.25">
      <c r="A1084">
        <v>17746.045840447645</v>
      </c>
    </row>
    <row r="1085" spans="1:2" x14ac:dyDescent="0.25">
      <c r="A1085">
        <v>-181.49872622908151</v>
      </c>
    </row>
    <row r="1086" spans="1:2" x14ac:dyDescent="0.25">
      <c r="B1086">
        <v>165064.31037115553</v>
      </c>
    </row>
    <row r="1087" spans="1:2" x14ac:dyDescent="0.25">
      <c r="A1087">
        <v>775.88398555228923</v>
      </c>
    </row>
    <row r="1088" spans="1:2" x14ac:dyDescent="0.25">
      <c r="A1088">
        <v>-49.162086341384565</v>
      </c>
    </row>
    <row r="1089" spans="1:1" x14ac:dyDescent="0.25">
      <c r="A1089">
        <v>235.34549738895294</v>
      </c>
    </row>
    <row r="1090" spans="1:1" x14ac:dyDescent="0.25">
      <c r="A1090">
        <v>340.56738564091938</v>
      </c>
    </row>
    <row r="1091" spans="1:1" x14ac:dyDescent="0.25">
      <c r="A1091">
        <v>9.8157731169267208</v>
      </c>
    </row>
    <row r="1092" spans="1:1" x14ac:dyDescent="0.25">
      <c r="A1092">
        <v>-99.184024348338426</v>
      </c>
    </row>
    <row r="1093" spans="1:1" x14ac:dyDescent="0.25">
      <c r="A1093">
        <v>-137.59793336250732</v>
      </c>
    </row>
    <row r="1094" spans="1:1" x14ac:dyDescent="0.25">
      <c r="A1094">
        <v>-1109.7845858952714</v>
      </c>
    </row>
    <row r="1095" spans="1:1" x14ac:dyDescent="0.25">
      <c r="A1095">
        <v>546.91344566096814</v>
      </c>
    </row>
    <row r="1096" spans="1:1" x14ac:dyDescent="0.25">
      <c r="A1096">
        <v>348.84127134728624</v>
      </c>
    </row>
    <row r="1097" spans="1:1" x14ac:dyDescent="0.25">
      <c r="A1097">
        <v>623.72067220518511</v>
      </c>
    </row>
    <row r="1098" spans="1:1" x14ac:dyDescent="0.25">
      <c r="A1098">
        <v>102.93302076543478</v>
      </c>
    </row>
    <row r="1099" spans="1:1" x14ac:dyDescent="0.25">
      <c r="A1099">
        <v>-260.32776444411138</v>
      </c>
    </row>
    <row r="1100" spans="1:1" x14ac:dyDescent="0.25">
      <c r="A1100">
        <v>-2.8308532210721751</v>
      </c>
    </row>
    <row r="1101" spans="1:1" x14ac:dyDescent="0.25">
      <c r="A1101">
        <v>448.02365168297547</v>
      </c>
    </row>
    <row r="1102" spans="1:1" x14ac:dyDescent="0.25">
      <c r="A1102">
        <v>208.86268928305799</v>
      </c>
    </row>
    <row r="1103" spans="1:1" x14ac:dyDescent="0.25">
      <c r="A1103">
        <v>917.9559718363671</v>
      </c>
    </row>
    <row r="1104" spans="1:1" x14ac:dyDescent="0.25">
      <c r="A1104">
        <v>17.525944651628379</v>
      </c>
    </row>
    <row r="1105" spans="1:1" x14ac:dyDescent="0.25">
      <c r="A1105">
        <v>235.93282785086194</v>
      </c>
    </row>
    <row r="1106" spans="1:1" x14ac:dyDescent="0.25">
      <c r="A1106">
        <v>-896.74492753947561</v>
      </c>
    </row>
    <row r="1107" spans="1:1" x14ac:dyDescent="0.25">
      <c r="A1107">
        <v>-20.292009228207462</v>
      </c>
    </row>
    <row r="1108" spans="1:1" x14ac:dyDescent="0.25">
      <c r="A1108">
        <v>292.89934101639665</v>
      </c>
    </row>
    <row r="1109" spans="1:1" x14ac:dyDescent="0.25">
      <c r="A1109">
        <v>644.60356556875195</v>
      </c>
    </row>
    <row r="1110" spans="1:1" x14ac:dyDescent="0.25">
      <c r="A1110">
        <v>-4.86069415917882</v>
      </c>
    </row>
    <row r="1111" spans="1:1" x14ac:dyDescent="0.25">
      <c r="A1111">
        <v>59710.979876868143</v>
      </c>
    </row>
    <row r="1112" spans="1:1" x14ac:dyDescent="0.25">
      <c r="A1112">
        <v>54.434952766285278</v>
      </c>
    </row>
    <row r="1113" spans="1:1" x14ac:dyDescent="0.25">
      <c r="A1113">
        <v>526.20197450195701</v>
      </c>
    </row>
    <row r="1114" spans="1:1" x14ac:dyDescent="0.25">
      <c r="A1114">
        <v>0.91110370888782199</v>
      </c>
    </row>
    <row r="1115" spans="1:1" x14ac:dyDescent="0.25">
      <c r="A1115">
        <v>-3764.4660954618084</v>
      </c>
    </row>
    <row r="1116" spans="1:1" x14ac:dyDescent="0.25">
      <c r="A1116">
        <v>507.61481351620023</v>
      </c>
    </row>
    <row r="1117" spans="1:1" x14ac:dyDescent="0.25">
      <c r="A1117">
        <v>-6788.3585230849021</v>
      </c>
    </row>
    <row r="1118" spans="1:1" x14ac:dyDescent="0.25">
      <c r="A1118">
        <v>175.09600150663755</v>
      </c>
    </row>
    <row r="1119" spans="1:1" x14ac:dyDescent="0.25">
      <c r="A1119">
        <v>8.1224976675512153</v>
      </c>
    </row>
    <row r="1120" spans="1:1" x14ac:dyDescent="0.25">
      <c r="A1120">
        <v>387.47286549941782</v>
      </c>
    </row>
    <row r="1121" spans="1:1" x14ac:dyDescent="0.25">
      <c r="A1121">
        <v>-298.89755615029571</v>
      </c>
    </row>
    <row r="1122" spans="1:1" x14ac:dyDescent="0.25">
      <c r="A1122">
        <v>1010.3661091835966</v>
      </c>
    </row>
    <row r="1123" spans="1:1" x14ac:dyDescent="0.25">
      <c r="A1123">
        <v>1178.7537697133375</v>
      </c>
    </row>
    <row r="1124" spans="1:1" x14ac:dyDescent="0.25">
      <c r="A1124">
        <v>-81.791271318666986</v>
      </c>
    </row>
    <row r="1125" spans="1:1" x14ac:dyDescent="0.25">
      <c r="A1125">
        <v>184.40247439230006</v>
      </c>
    </row>
    <row r="1126" spans="1:1" x14ac:dyDescent="0.25">
      <c r="A1126">
        <v>124.33266103108326</v>
      </c>
    </row>
    <row r="1127" spans="1:1" x14ac:dyDescent="0.25">
      <c r="A1127">
        <v>-0.39683805921958992</v>
      </c>
    </row>
    <row r="1128" spans="1:1" x14ac:dyDescent="0.25">
      <c r="A1128">
        <v>149.24153484159615</v>
      </c>
    </row>
    <row r="1129" spans="1:1" x14ac:dyDescent="0.25">
      <c r="A1129">
        <v>-1.7132781557302224</v>
      </c>
    </row>
    <row r="1130" spans="1:1" x14ac:dyDescent="0.25">
      <c r="A1130">
        <v>211.60239100947365</v>
      </c>
    </row>
    <row r="1131" spans="1:1" x14ac:dyDescent="0.25">
      <c r="A1131">
        <v>15.622828279221721</v>
      </c>
    </row>
    <row r="1134" spans="1:1" x14ac:dyDescent="0.25">
      <c r="A1134">
        <f>AVERAGE(A132:A1131)</f>
        <v>158.87764897650928</v>
      </c>
    </row>
    <row r="1135" spans="1:1" x14ac:dyDescent="0.25">
      <c r="A1135">
        <f>MIN(A132:A1131)</f>
        <v>-24118.210900348633</v>
      </c>
    </row>
    <row r="1136" spans="1:1" x14ac:dyDescent="0.25">
      <c r="A1136">
        <f>MAX(A132:A1131)</f>
        <v>59710.979876868143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1FVas</vt:lpstr>
      <vt:lpstr>2FVas</vt:lpstr>
    </vt:vector>
  </TitlesOfParts>
  <Company>University of Arizona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Lamoureux</dc:creator>
  <cp:lastModifiedBy>Christopher Lamoureux</cp:lastModifiedBy>
  <dcterms:created xsi:type="dcterms:W3CDTF">2019-08-12T21:19:22Z</dcterms:created>
  <dcterms:modified xsi:type="dcterms:W3CDTF">2019-12-05T23:52:17Z</dcterms:modified>
</cp:coreProperties>
</file>