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42/2019/ho/"/>
    </mc:Choice>
  </mc:AlternateContent>
  <xr:revisionPtr revIDLastSave="0" documentId="13_ncr:1_{BD6166DA-3AA3-2340-B179-26D970E01374}" xr6:coauthVersionLast="45" xr6:coauthVersionMax="45" xr10:uidLastSave="{00000000-0000-0000-0000-000000000000}"/>
  <bookViews>
    <workbookView xWindow="6460" yWindow="460" windowWidth="28040" windowHeight="17440" xr2:uid="{40330BEE-A805-C74A-BB0A-5C1BB6A8D72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5" i="1" l="1"/>
  <c r="B22" i="1"/>
  <c r="B21" i="1"/>
  <c r="D18" i="1"/>
  <c r="D17" i="1"/>
  <c r="D16" i="1"/>
  <c r="B9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C8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  <c r="V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C6" i="1"/>
</calcChain>
</file>

<file path=xl/sharedStrings.xml><?xml version="1.0" encoding="utf-8"?>
<sst xmlns="http://schemas.openxmlformats.org/spreadsheetml/2006/main" count="17" uniqueCount="17">
  <si>
    <t xml:space="preserve">May 2019 2 3/8 % Treasury note.  </t>
  </si>
  <si>
    <t>Ascertaining the issue price (settled by the auction).  The winning bid:</t>
  </si>
  <si>
    <t>We use a time approximation:</t>
  </si>
  <si>
    <t>T (Yrs):</t>
  </si>
  <si>
    <t>CF:</t>
  </si>
  <si>
    <t>df:</t>
  </si>
  <si>
    <t>PV:</t>
  </si>
  <si>
    <t>And of course there is no accrued interest on the issue date.</t>
  </si>
  <si>
    <t>Accrued interest on reopening date</t>
  </si>
  <si>
    <t>Issue Date:</t>
  </si>
  <si>
    <t>% of coupon period elapsed:</t>
  </si>
  <si>
    <t xml:space="preserve">  Next coupon date:</t>
  </si>
  <si>
    <t>$ Coupon:</t>
  </si>
  <si>
    <t>Accrued Interest:</t>
  </si>
  <si>
    <t>Clean price:</t>
  </si>
  <si>
    <t>AI:</t>
  </si>
  <si>
    <t>Dirty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</si>
</sst>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167C-E86D-8644-A318-7EFE1F2B6F6C}">
  <dimension ref="A1:V25"/>
  <sheetViews>
    <sheetView tabSelected="1" zoomScale="101" workbookViewId="0">
      <selection activeCell="G16" sqref="G16"/>
    </sheetView>
  </sheetViews>
  <sheetFormatPr baseColWidth="10" defaultRowHeight="16" x14ac:dyDescent="0.2"/>
  <cols>
    <col min="1" max="1" width="12.6640625" bestFit="1" customWidth="1"/>
  </cols>
  <sheetData>
    <row r="1" spans="1:22" x14ac:dyDescent="0.2">
      <c r="A1" t="s">
        <v>0</v>
      </c>
      <c r="D1">
        <v>2.375E-2</v>
      </c>
    </row>
    <row r="2" spans="1:22" x14ac:dyDescent="0.2">
      <c r="A2" t="s">
        <v>1</v>
      </c>
      <c r="G2">
        <v>2.479E-2</v>
      </c>
    </row>
    <row r="4" spans="1:22" x14ac:dyDescent="0.2">
      <c r="A4" t="s">
        <v>2</v>
      </c>
    </row>
    <row r="5" spans="1:22" x14ac:dyDescent="0.2">
      <c r="B5" t="s">
        <v>3</v>
      </c>
      <c r="C5">
        <v>0.5</v>
      </c>
      <c r="D5">
        <v>1</v>
      </c>
      <c r="E5">
        <v>1.5</v>
      </c>
      <c r="F5">
        <v>2</v>
      </c>
      <c r="G5">
        <v>2.5</v>
      </c>
      <c r="H5">
        <v>3</v>
      </c>
      <c r="I5">
        <v>3.5</v>
      </c>
      <c r="J5">
        <v>4</v>
      </c>
      <c r="K5">
        <v>4.5</v>
      </c>
      <c r="L5">
        <v>5</v>
      </c>
      <c r="M5">
        <v>5.5</v>
      </c>
      <c r="N5">
        <v>6</v>
      </c>
      <c r="O5">
        <v>6.5</v>
      </c>
      <c r="P5">
        <v>7</v>
      </c>
      <c r="Q5">
        <v>7.5</v>
      </c>
      <c r="R5">
        <v>8</v>
      </c>
      <c r="S5">
        <v>8.5</v>
      </c>
      <c r="T5">
        <v>9</v>
      </c>
      <c r="U5">
        <v>9.5</v>
      </c>
      <c r="V5">
        <v>10</v>
      </c>
    </row>
    <row r="6" spans="1:22" x14ac:dyDescent="0.2">
      <c r="B6" t="s">
        <v>4</v>
      </c>
      <c r="C6">
        <f>50*$D$1</f>
        <v>1.1875</v>
      </c>
      <c r="D6">
        <f t="shared" ref="D6:V6" si="0">50*$D$1</f>
        <v>1.1875</v>
      </c>
      <c r="E6">
        <f t="shared" si="0"/>
        <v>1.1875</v>
      </c>
      <c r="F6">
        <f t="shared" si="0"/>
        <v>1.1875</v>
      </c>
      <c r="G6">
        <f t="shared" si="0"/>
        <v>1.1875</v>
      </c>
      <c r="H6">
        <f t="shared" si="0"/>
        <v>1.1875</v>
      </c>
      <c r="I6">
        <f t="shared" si="0"/>
        <v>1.1875</v>
      </c>
      <c r="J6">
        <f t="shared" si="0"/>
        <v>1.1875</v>
      </c>
      <c r="K6">
        <f t="shared" si="0"/>
        <v>1.1875</v>
      </c>
      <c r="L6">
        <f t="shared" si="0"/>
        <v>1.1875</v>
      </c>
      <c r="M6">
        <f t="shared" si="0"/>
        <v>1.1875</v>
      </c>
      <c r="N6">
        <f t="shared" si="0"/>
        <v>1.1875</v>
      </c>
      <c r="O6">
        <f t="shared" si="0"/>
        <v>1.1875</v>
      </c>
      <c r="P6">
        <f t="shared" si="0"/>
        <v>1.1875</v>
      </c>
      <c r="Q6">
        <f t="shared" si="0"/>
        <v>1.1875</v>
      </c>
      <c r="R6">
        <f t="shared" si="0"/>
        <v>1.1875</v>
      </c>
      <c r="S6">
        <f t="shared" si="0"/>
        <v>1.1875</v>
      </c>
      <c r="T6">
        <f t="shared" si="0"/>
        <v>1.1875</v>
      </c>
      <c r="U6">
        <f t="shared" si="0"/>
        <v>1.1875</v>
      </c>
      <c r="V6">
        <f>100*(1+D1/2)</f>
        <v>101.18750000000001</v>
      </c>
    </row>
    <row r="7" spans="1:22" x14ac:dyDescent="0.2">
      <c r="B7" t="s">
        <v>5</v>
      </c>
      <c r="C7">
        <f>1/(1+$G$2/2)^(2*C5)</f>
        <v>0.9877567550215085</v>
      </c>
      <c r="D7">
        <f t="shared" ref="D7:V7" si="1">1/(1+$G$2/2)^(2*D5)</f>
        <v>0.97566340709062027</v>
      </c>
      <c r="E7">
        <f t="shared" si="1"/>
        <v>0.96371812098106002</v>
      </c>
      <c r="F7">
        <f t="shared" si="1"/>
        <v>0.95191908393567737</v>
      </c>
      <c r="G7">
        <f t="shared" si="1"/>
        <v>0.94026450539135165</v>
      </c>
      <c r="H7">
        <f t="shared" si="1"/>
        <v>0.92875261670726517</v>
      </c>
      <c r="I7">
        <f t="shared" si="1"/>
        <v>0.91738167089650302</v>
      </c>
      <c r="J7">
        <f t="shared" si="1"/>
        <v>0.90614994236093926</v>
      </c>
      <c r="K7">
        <f t="shared" si="1"/>
        <v>0.89505572662936839</v>
      </c>
      <c r="L7">
        <f t="shared" si="1"/>
        <v>0.88409734009884311</v>
      </c>
      <c r="M7">
        <f t="shared" si="1"/>
        <v>0.87327311977918032</v>
      </c>
      <c r="N7">
        <f t="shared" si="1"/>
        <v>0.86258142304059227</v>
      </c>
      <c r="O7">
        <f t="shared" si="1"/>
        <v>0.85202062736441031</v>
      </c>
      <c r="P7">
        <f t="shared" si="1"/>
        <v>0.84158913009685987</v>
      </c>
      <c r="Q7">
        <f t="shared" si="1"/>
        <v>0.83128534820584854</v>
      </c>
      <c r="R7">
        <f t="shared" si="1"/>
        <v>0.82110771804073357</v>
      </c>
      <c r="S7">
        <f t="shared" si="1"/>
        <v>0.8110546950950307</v>
      </c>
      <c r="T7">
        <f t="shared" si="1"/>
        <v>0.80112475377202652</v>
      </c>
      <c r="U7">
        <f t="shared" si="1"/>
        <v>0.7913163871532618</v>
      </c>
      <c r="V7">
        <f t="shared" si="1"/>
        <v>0.78162810676984951</v>
      </c>
    </row>
    <row r="8" spans="1:22" x14ac:dyDescent="0.2">
      <c r="B8" t="s">
        <v>6</v>
      </c>
      <c r="C8">
        <f>C6*C7</f>
        <v>1.1729611465880414</v>
      </c>
      <c r="D8">
        <f t="shared" ref="D8:V8" si="2">D6*D7</f>
        <v>1.1586002959201116</v>
      </c>
      <c r="E8">
        <f t="shared" si="2"/>
        <v>1.1444152686650089</v>
      </c>
      <c r="F8">
        <f t="shared" si="2"/>
        <v>1.1304039121736169</v>
      </c>
      <c r="G8">
        <f t="shared" si="2"/>
        <v>1.1165641001522302</v>
      </c>
      <c r="H8">
        <f t="shared" si="2"/>
        <v>1.1028937323398773</v>
      </c>
      <c r="I8">
        <f t="shared" si="2"/>
        <v>1.0893907341895974</v>
      </c>
      <c r="J8">
        <f t="shared" si="2"/>
        <v>1.0760530565536153</v>
      </c>
      <c r="K8">
        <f t="shared" si="2"/>
        <v>1.0628786753723749</v>
      </c>
      <c r="L8">
        <f t="shared" si="2"/>
        <v>1.0498655913673762</v>
      </c>
      <c r="M8">
        <f t="shared" si="2"/>
        <v>1.0370118297377766</v>
      </c>
      <c r="N8">
        <f t="shared" si="2"/>
        <v>1.0243154398607033</v>
      </c>
      <c r="O8">
        <f t="shared" si="2"/>
        <v>1.0117744949952372</v>
      </c>
      <c r="P8">
        <f t="shared" si="2"/>
        <v>0.99938709199002107</v>
      </c>
      <c r="Q8">
        <f t="shared" si="2"/>
        <v>0.98715135099444518</v>
      </c>
      <c r="R8">
        <f t="shared" si="2"/>
        <v>0.97506541517337109</v>
      </c>
      <c r="S8">
        <f t="shared" si="2"/>
        <v>0.96312745042534897</v>
      </c>
      <c r="T8">
        <f t="shared" si="2"/>
        <v>0.95133564510428148</v>
      </c>
      <c r="U8">
        <f t="shared" si="2"/>
        <v>0.9396882097444984</v>
      </c>
      <c r="V8">
        <f t="shared" si="2"/>
        <v>79.090994053774153</v>
      </c>
    </row>
    <row r="9" spans="1:22" x14ac:dyDescent="0.2">
      <c r="B9">
        <f>SUM(C8:V8)</f>
        <v>99.083877495121698</v>
      </c>
    </row>
    <row r="11" spans="1:22" x14ac:dyDescent="0.2">
      <c r="A11" t="s">
        <v>7</v>
      </c>
    </row>
    <row r="14" spans="1:22" x14ac:dyDescent="0.2">
      <c r="A14" t="s">
        <v>8</v>
      </c>
      <c r="D14" s="1">
        <v>43633</v>
      </c>
      <c r="E14" t="s">
        <v>11</v>
      </c>
      <c r="G14" s="1">
        <v>43784</v>
      </c>
    </row>
    <row r="15" spans="1:22" x14ac:dyDescent="0.2">
      <c r="A15" t="s">
        <v>9</v>
      </c>
      <c r="D15" s="1">
        <v>43600</v>
      </c>
    </row>
    <row r="16" spans="1:22" x14ac:dyDescent="0.2">
      <c r="A16" t="s">
        <v>10</v>
      </c>
      <c r="D16">
        <f>(D14-D15)/(G14-D15)</f>
        <v>0.17934782608695651</v>
      </c>
    </row>
    <row r="17" spans="1:4" x14ac:dyDescent="0.2">
      <c r="A17" t="s">
        <v>12</v>
      </c>
      <c r="D17">
        <f>C6</f>
        <v>1.1875</v>
      </c>
    </row>
    <row r="18" spans="1:4" x14ac:dyDescent="0.2">
      <c r="A18" t="s">
        <v>13</v>
      </c>
      <c r="D18">
        <f>D16*D17</f>
        <v>0.21297554347826086</v>
      </c>
    </row>
    <row r="20" spans="1:4" x14ac:dyDescent="0.2">
      <c r="A20" t="s">
        <v>14</v>
      </c>
      <c r="B20">
        <v>102.17671300000001</v>
      </c>
    </row>
    <row r="21" spans="1:4" x14ac:dyDescent="0.2">
      <c r="A21" t="s">
        <v>15</v>
      </c>
      <c r="B21">
        <f>D18</f>
        <v>0.21297554347826086</v>
      </c>
    </row>
    <row r="22" spans="1:4" x14ac:dyDescent="0.2">
      <c r="A22" t="s">
        <v>16</v>
      </c>
      <c r="B22">
        <f>B20+B21</f>
        <v>102.38968854347827</v>
      </c>
    </row>
    <row r="24" spans="1:4" x14ac:dyDescent="0.2">
      <c r="A24" s="2">
        <v>50000000</v>
      </c>
    </row>
    <row r="25" spans="1:4" x14ac:dyDescent="0.2">
      <c r="A25" s="2">
        <f>B22/100*A24</f>
        <v>51194844.27173914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2019-09-22T16:23:36Z</dcterms:created>
  <dcterms:modified xsi:type="dcterms:W3CDTF">2019-09-22T18:40:29Z</dcterms:modified>
</cp:coreProperties>
</file>