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0/510B/quizzes/"/>
    </mc:Choice>
  </mc:AlternateContent>
  <xr:revisionPtr revIDLastSave="0" documentId="13_ncr:1_{79449971-3CF8-7041-9BCD-7C07996F3137}" xr6:coauthVersionLast="45" xr6:coauthVersionMax="45" xr10:uidLastSave="{00000000-0000-0000-0000-000000000000}"/>
  <bookViews>
    <workbookView xWindow="1460" yWindow="2120" windowWidth="28040" windowHeight="17440" xr2:uid="{A8371E2A-DA05-DE45-99E9-26A4CAD6F632}"/>
  </bookViews>
  <sheets>
    <sheet name="Key" sheetId="1" r:id="rId1"/>
    <sheet name="Matrix" sheetId="2" r:id="rId2"/>
  </sheets>
  <definedNames>
    <definedName name="V">Matrix!$E$1:$F$2</definedName>
    <definedName name="w">Matrix!$B$1:$B$2</definedName>
    <definedName name="wp">Matrix!$I$1:$J$1</definedName>
    <definedName name="wpV">Matrix!$C$5:$D$5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" i="2" l="1"/>
  <c r="F1" i="2"/>
  <c r="F2" i="2"/>
  <c r="E1" i="2"/>
  <c r="B2" i="2"/>
  <c r="B1" i="2"/>
  <c r="I1" i="2" s="1" a="1"/>
  <c r="I1" i="2" s="1"/>
  <c r="B22" i="1"/>
  <c r="B21" i="1"/>
  <c r="C5" i="2" l="1" a="1"/>
  <c r="C5" i="2" s="1"/>
  <c r="J1" i="2"/>
  <c r="G27" i="1"/>
  <c r="B23" i="1"/>
  <c r="C6" i="1"/>
  <c r="F4" i="1" s="1"/>
  <c r="I4" i="1" s="1"/>
  <c r="B6" i="1"/>
  <c r="E3" i="1" s="1"/>
  <c r="D5" i="2" l="1"/>
  <c r="G5" i="2" s="1" a="1"/>
  <c r="G5" i="2" s="1"/>
  <c r="G6" i="2" s="1"/>
  <c r="C28" i="1"/>
  <c r="C29" i="1" s="1"/>
  <c r="H3" i="1"/>
  <c r="F2" i="1"/>
  <c r="E2" i="1"/>
  <c r="E4" i="1"/>
  <c r="F3" i="1"/>
  <c r="I3" i="1" s="1"/>
  <c r="H4" i="1" l="1"/>
  <c r="K4" i="1"/>
  <c r="I2" i="1"/>
  <c r="I6" i="1" s="1"/>
  <c r="C7" i="1" s="1"/>
  <c r="C8" i="1" s="1"/>
  <c r="F6" i="1"/>
  <c r="K3" i="1"/>
  <c r="H2" i="1"/>
  <c r="H6" i="1" s="1"/>
  <c r="B7" i="1" s="1"/>
  <c r="B8" i="1" s="1"/>
  <c r="E6" i="1"/>
  <c r="K2" i="1"/>
  <c r="K6" i="1" s="1"/>
  <c r="B11" i="1" l="1"/>
  <c r="B9" i="1"/>
</calcChain>
</file>

<file path=xl/sharedStrings.xml><?xml version="1.0" encoding="utf-8"?>
<sst xmlns="http://schemas.openxmlformats.org/spreadsheetml/2006/main" count="43" uniqueCount="42">
  <si>
    <t>ITT</t>
  </si>
  <si>
    <t>NOC</t>
  </si>
  <si>
    <t>E(R ):</t>
  </si>
  <si>
    <t>Month</t>
  </si>
  <si>
    <t>var</t>
  </si>
  <si>
    <t>Diff from Mean</t>
  </si>
  <si>
    <t>Sqrd Diff from Mean (Distance)</t>
  </si>
  <si>
    <t>std dev</t>
  </si>
  <si>
    <t>Cross-Deviation from Mean</t>
  </si>
  <si>
    <t>cov</t>
  </si>
  <si>
    <t>correlation:</t>
  </si>
  <si>
    <t>Mean Ret</t>
  </si>
  <si>
    <t>Std Dev</t>
  </si>
  <si>
    <t>MMM</t>
  </si>
  <si>
    <t>LHX</t>
  </si>
  <si>
    <t>Corr(MMM , LHX):</t>
  </si>
  <si>
    <t>wt</t>
  </si>
  <si>
    <t>Var(R ):</t>
  </si>
  <si>
    <t>Std Dev(R ):</t>
  </si>
  <si>
    <t xml:space="preserve">If we change the corr to </t>
  </si>
  <si>
    <t xml:space="preserve"> then the covariance becomes:</t>
  </si>
  <si>
    <t>and the portfolio variance is:</t>
  </si>
  <si>
    <t>and Std Dev(R ):</t>
  </si>
  <si>
    <t>Of course, changing the correlation, with everything else held constant, does not change the portfolio mean.  This is because the mean return is simply a weighted average of the individual securities' means.</t>
  </si>
  <si>
    <t>The standard deviation of the portfolio is smaller because with the negative correlation when MMM goes up LHX will tend to go down--reducing the volatility of the portfolio.</t>
  </si>
  <si>
    <t>w</t>
  </si>
  <si>
    <t>V</t>
  </si>
  <si>
    <t>wp</t>
  </si>
  <si>
    <t>w'Vw:</t>
  </si>
  <si>
    <t>wpV:</t>
  </si>
  <si>
    <t>One reason I show this is that it makes extending the computation to more than 2 stocks very straightforward.  The key is the variance-covariance matrix.  If we had 10 stocks, for example, then there would be 10 variances (along the matrix diagonal),</t>
  </si>
  <si>
    <t xml:space="preserve">    and 45 unique (pairwise) covariances.  The variance covariance matrix is symmetric-- each covariance term appears twice.</t>
  </si>
  <si>
    <t xml:space="preserve">  Of course we get the same value as on the preceding worksheet.</t>
  </si>
  <si>
    <t>In this first question we have return data, which we computed last week from the prices, cash dividends, and stock distributions.</t>
  </si>
  <si>
    <t>From this data we are asked to compute the correlation between 2 stocks.  This involves multiple steps:</t>
  </si>
  <si>
    <t>1. We need the mean returns on both stocks.</t>
  </si>
  <si>
    <t>2. We need the variance of returns on both stocks.</t>
  </si>
  <si>
    <t>3. We need the covariance between the 2 stocks' returns.</t>
  </si>
  <si>
    <t>If we get an answer that is not between -1 and 1 we know we made a mistake.</t>
  </si>
  <si>
    <t xml:space="preserve">In the second question we have the summary statistics for 2 stocks and we want to know the implications of these for a portfolio that consists of these </t>
  </si>
  <si>
    <t xml:space="preserve">   2 stocks.  The portfolio mean return is a simple weighted-average of the component stocks' mean returns.</t>
  </si>
  <si>
    <t xml:space="preserve">     The portfolio variance is a quadratic expression in the weights and variance-covariance matrix.  With 2 stocks we only have 1 pairwise covariance.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</si>
</sst>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4D27-B01E-C141-947C-E3BB4951EE19}">
  <dimension ref="A1:K33"/>
  <sheetViews>
    <sheetView tabSelected="1" workbookViewId="0">
      <selection activeCell="E20" sqref="E20"/>
    </sheetView>
  </sheetViews>
  <sheetFormatPr baseColWidth="10" defaultRowHeight="16"/>
  <cols>
    <col min="2" max="2" width="12.83203125" bestFit="1" customWidth="1"/>
  </cols>
  <sheetData>
    <row r="1" spans="1:11">
      <c r="A1" t="s">
        <v>3</v>
      </c>
      <c r="B1" t="s">
        <v>0</v>
      </c>
      <c r="C1" t="s">
        <v>1</v>
      </c>
      <c r="E1" t="s">
        <v>5</v>
      </c>
      <c r="H1" t="s">
        <v>6</v>
      </c>
      <c r="K1" t="s">
        <v>8</v>
      </c>
    </row>
    <row r="2" spans="1:11">
      <c r="A2">
        <v>1</v>
      </c>
      <c r="B2">
        <v>-0.01</v>
      </c>
      <c r="C2">
        <v>0.02</v>
      </c>
      <c r="E2">
        <f>B2-$B$6</f>
        <v>-1.6666666666666666E-2</v>
      </c>
      <c r="F2">
        <f>C2-$C$6</f>
        <v>1.6666666666666666E-2</v>
      </c>
      <c r="H2">
        <f>E2^2</f>
        <v>2.7777777777777778E-4</v>
      </c>
      <c r="I2">
        <f>F2^2</f>
        <v>2.7777777777777778E-4</v>
      </c>
      <c r="K2">
        <f>E2*F2</f>
        <v>-2.7777777777777778E-4</v>
      </c>
    </row>
    <row r="3" spans="1:11">
      <c r="A3">
        <v>2</v>
      </c>
      <c r="B3">
        <v>0.03</v>
      </c>
      <c r="C3">
        <v>0</v>
      </c>
      <c r="E3">
        <f t="shared" ref="E3:E4" si="0">B3-$B$6</f>
        <v>2.3333333333333334E-2</v>
      </c>
      <c r="F3">
        <f t="shared" ref="F3:F4" si="1">C3-$C$6</f>
        <v>-3.3333333333333335E-3</v>
      </c>
      <c r="H3">
        <f t="shared" ref="H3:H4" si="2">E3^2</f>
        <v>5.4444444444444451E-4</v>
      </c>
      <c r="I3">
        <f t="shared" ref="I3:I4" si="3">F3^2</f>
        <v>1.1111111111111113E-5</v>
      </c>
      <c r="K3">
        <f t="shared" ref="K3:K4" si="4">E3*F3</f>
        <v>-7.7777777777777782E-5</v>
      </c>
    </row>
    <row r="4" spans="1:11">
      <c r="A4">
        <v>3</v>
      </c>
      <c r="B4">
        <v>0</v>
      </c>
      <c r="C4">
        <v>-0.01</v>
      </c>
      <c r="E4">
        <f t="shared" si="0"/>
        <v>-6.6666666666666654E-3</v>
      </c>
      <c r="F4">
        <f t="shared" si="1"/>
        <v>-1.3333333333333334E-2</v>
      </c>
      <c r="H4">
        <f t="shared" si="2"/>
        <v>4.4444444444444426E-5</v>
      </c>
      <c r="I4">
        <f t="shared" si="3"/>
        <v>1.7777777777777781E-4</v>
      </c>
      <c r="K4">
        <f t="shared" si="4"/>
        <v>8.888888888888888E-5</v>
      </c>
    </row>
    <row r="6" spans="1:11">
      <c r="A6" t="s">
        <v>2</v>
      </c>
      <c r="B6">
        <f>SUM(B2:B4)/3</f>
        <v>6.6666666666666654E-3</v>
      </c>
      <c r="C6">
        <f>SUM(C2:C4)/3</f>
        <v>3.3333333333333335E-3</v>
      </c>
      <c r="E6">
        <f>SUM(E2:E4)/3</f>
        <v>0</v>
      </c>
      <c r="F6">
        <f>SUM(F2:F4)/3</f>
        <v>0</v>
      </c>
      <c r="H6">
        <f>SUM(H2:H4)/3</f>
        <v>2.8888888888888888E-4</v>
      </c>
      <c r="I6">
        <f>SUM(I2:I4)/3</f>
        <v>1.5555555555555556E-4</v>
      </c>
      <c r="K6">
        <f>SUM(K2:K4)/3</f>
        <v>-8.8888888888888893E-5</v>
      </c>
    </row>
    <row r="7" spans="1:11">
      <c r="A7" t="s">
        <v>4</v>
      </c>
      <c r="B7">
        <f>H6</f>
        <v>2.8888888888888888E-4</v>
      </c>
      <c r="C7">
        <f>I6</f>
        <v>1.5555555555555556E-4</v>
      </c>
    </row>
    <row r="8" spans="1:11">
      <c r="A8" t="s">
        <v>7</v>
      </c>
      <c r="B8">
        <f>SQRT(B7)</f>
        <v>1.6996731711975948E-2</v>
      </c>
      <c r="C8">
        <f>SQRT(C7)</f>
        <v>1.2472191289246471E-2</v>
      </c>
      <c r="E8" t="s">
        <v>33</v>
      </c>
    </row>
    <row r="9" spans="1:11">
      <c r="A9" t="s">
        <v>9</v>
      </c>
      <c r="B9">
        <f>K6</f>
        <v>-8.8888888888888893E-5</v>
      </c>
      <c r="E9" t="s">
        <v>34</v>
      </c>
    </row>
    <row r="10" spans="1:11">
      <c r="K10" t="s">
        <v>35</v>
      </c>
    </row>
    <row r="11" spans="1:11">
      <c r="A11" t="s">
        <v>10</v>
      </c>
      <c r="B11" s="2">
        <f>K6/(B8*C8)</f>
        <v>-0.41931393468876738</v>
      </c>
      <c r="K11" t="s">
        <v>36</v>
      </c>
    </row>
    <row r="12" spans="1:11">
      <c r="K12" t="s">
        <v>37</v>
      </c>
    </row>
    <row r="13" spans="1:11">
      <c r="E13" t="s">
        <v>38</v>
      </c>
    </row>
    <row r="16" spans="1:11">
      <c r="B16" t="s">
        <v>13</v>
      </c>
      <c r="C16" t="s">
        <v>14</v>
      </c>
      <c r="D16" s="1"/>
    </row>
    <row r="17" spans="1:7">
      <c r="A17" t="s">
        <v>11</v>
      </c>
      <c r="B17">
        <v>7.0000000000000001E-3</v>
      </c>
      <c r="C17">
        <v>1.4E-2</v>
      </c>
      <c r="D17" s="1"/>
      <c r="E17" t="s">
        <v>39</v>
      </c>
    </row>
    <row r="18" spans="1:7">
      <c r="A18" t="s">
        <v>12</v>
      </c>
      <c r="B18">
        <v>0.03</v>
      </c>
      <c r="C18">
        <v>0.18</v>
      </c>
      <c r="D18" s="1"/>
      <c r="E18" t="s">
        <v>40</v>
      </c>
    </row>
    <row r="19" spans="1:7">
      <c r="A19" t="s">
        <v>15</v>
      </c>
      <c r="C19">
        <v>0.25</v>
      </c>
      <c r="E19" t="s">
        <v>41</v>
      </c>
    </row>
    <row r="20" spans="1:7">
      <c r="A20" t="s">
        <v>16</v>
      </c>
      <c r="B20">
        <v>0.7</v>
      </c>
      <c r="C20">
        <v>0.3</v>
      </c>
    </row>
    <row r="21" spans="1:7">
      <c r="A21" t="s">
        <v>2</v>
      </c>
      <c r="B21" s="2">
        <f>B20*B17+C20*C17</f>
        <v>9.1000000000000004E-3</v>
      </c>
    </row>
    <row r="22" spans="1:7">
      <c r="A22" t="s">
        <v>17</v>
      </c>
      <c r="B22">
        <f>B20^2*B18^2+C20^2*C18^2+2*B20*C20*C19*B18*C18</f>
        <v>3.9239999999999995E-3</v>
      </c>
    </row>
    <row r="23" spans="1:7">
      <c r="A23" t="s">
        <v>18</v>
      </c>
      <c r="B23" s="2">
        <f>SQRT(B22)</f>
        <v>6.2641839053463294E-2</v>
      </c>
    </row>
    <row r="27" spans="1:7">
      <c r="A27" t="s">
        <v>19</v>
      </c>
      <c r="C27">
        <v>-0.4</v>
      </c>
      <c r="D27" t="s">
        <v>20</v>
      </c>
      <c r="G27">
        <f>C27*B18*C18</f>
        <v>-2.16E-3</v>
      </c>
    </row>
    <row r="28" spans="1:7">
      <c r="A28" t="s">
        <v>21</v>
      </c>
      <c r="C28">
        <f>B20^2*B18^2+C20^2*C18^2+2*B20*C20*G27</f>
        <v>2.4497999999999998E-3</v>
      </c>
    </row>
    <row r="29" spans="1:7">
      <c r="A29" t="s">
        <v>22</v>
      </c>
      <c r="C29" s="2">
        <f>SQRT(C28)</f>
        <v>4.949545433673682E-2</v>
      </c>
    </row>
    <row r="31" spans="1:7">
      <c r="A31" t="s">
        <v>23</v>
      </c>
    </row>
    <row r="33" spans="1:1">
      <c r="A33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C40B-3F13-304D-B4C8-C7EC1ECF7AC7}">
  <dimension ref="A1:J11"/>
  <sheetViews>
    <sheetView workbookViewId="0">
      <selection activeCell="H7" sqref="H7"/>
    </sheetView>
  </sheetViews>
  <sheetFormatPr baseColWidth="10" defaultRowHeight="16"/>
  <sheetData>
    <row r="1" spans="1:10">
      <c r="A1" t="s">
        <v>25</v>
      </c>
      <c r="B1">
        <f>Key!B20</f>
        <v>0.7</v>
      </c>
      <c r="D1" t="s">
        <v>26</v>
      </c>
      <c r="E1">
        <f>Key!B18^2</f>
        <v>8.9999999999999998E-4</v>
      </c>
      <c r="F1">
        <f>Key!C19*Key!B18*Key!C18</f>
        <v>1.3499999999999999E-3</v>
      </c>
      <c r="H1" t="s">
        <v>27</v>
      </c>
      <c r="I1">
        <f t="array" ref="I1:J1">TRANSPOSE(w)</f>
        <v>0.7</v>
      </c>
      <c r="J1">
        <v>0.3</v>
      </c>
    </row>
    <row r="2" spans="1:10">
      <c r="B2">
        <f>Key!C20</f>
        <v>0.3</v>
      </c>
      <c r="E2">
        <f>Key!C19*Key!B18*Key!C18</f>
        <v>1.3499999999999999E-3</v>
      </c>
      <c r="F2">
        <f>Key!C18^2</f>
        <v>3.2399999999999998E-2</v>
      </c>
    </row>
    <row r="5" spans="1:10">
      <c r="A5" t="s">
        <v>29</v>
      </c>
      <c r="C5">
        <f t="array" ref="C5:D5">MMULT(wp,V)</f>
        <v>1.0349999999999999E-3</v>
      </c>
      <c r="D5">
        <v>1.0664999999999999E-2</v>
      </c>
      <c r="F5" t="s">
        <v>28</v>
      </c>
      <c r="G5">
        <f t="array" ref="G5">MMULT(wpV,w)</f>
        <v>3.9239999999999995E-3</v>
      </c>
    </row>
    <row r="6" spans="1:10">
      <c r="G6" s="2">
        <f>SQRT(G5)</f>
        <v>6.2641839053463294E-2</v>
      </c>
      <c r="H6" t="s">
        <v>32</v>
      </c>
    </row>
    <row r="10" spans="1:10">
      <c r="A10" t="s">
        <v>30</v>
      </c>
    </row>
    <row r="11" spans="1:10">
      <c r="A1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Key</vt:lpstr>
      <vt:lpstr>Matrix</vt:lpstr>
      <vt:lpstr>V</vt:lpstr>
      <vt:lpstr>w</vt:lpstr>
      <vt:lpstr>wp</vt:lpstr>
      <vt:lpstr>wpV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2020-02-01T16:55:32Z</dcterms:created>
  <dcterms:modified xsi:type="dcterms:W3CDTF">2020-02-05T18:23:54Z</dcterms:modified>
</cp:coreProperties>
</file>