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19/quizzes/"/>
    </mc:Choice>
  </mc:AlternateContent>
  <xr:revisionPtr revIDLastSave="0" documentId="13_ncr:1_{559A60DE-22C8-C040-A7EB-D344AE5B7FEB}" xr6:coauthVersionLast="45" xr6:coauthVersionMax="45" xr10:uidLastSave="{00000000-0000-0000-0000-000000000000}"/>
  <bookViews>
    <workbookView xWindow="9180" yWindow="2920" windowWidth="28040" windowHeight="17440" xr2:uid="{930D5F66-0E7E-8146-9748-617442D590B2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 l="1"/>
  <c r="G49" i="1"/>
  <c r="G46" i="1"/>
  <c r="J45" i="1"/>
  <c r="D45" i="1"/>
  <c r="G43" i="1"/>
  <c r="J42" i="1"/>
  <c r="D42" i="1"/>
  <c r="J40" i="1"/>
  <c r="D40" i="1"/>
  <c r="D38" i="1"/>
  <c r="D37" i="1"/>
  <c r="F27" i="1"/>
  <c r="D33" i="1"/>
  <c r="D34" i="1"/>
  <c r="D35" i="1"/>
  <c r="D31" i="1"/>
  <c r="D29" i="1"/>
  <c r="G26" i="1"/>
  <c r="G22" i="1"/>
  <c r="F21" i="1"/>
  <c r="E16" i="1"/>
  <c r="H9" i="1"/>
  <c r="D7" i="1"/>
  <c r="D6" i="1"/>
  <c r="D5" i="1"/>
</calcChain>
</file>

<file path=xl/sharedStrings.xml><?xml version="1.0" encoding="utf-8"?>
<sst xmlns="http://schemas.openxmlformats.org/spreadsheetml/2006/main" count="53" uniqueCount="44">
  <si>
    <t>L3Harris 10-year 6.4% notes</t>
  </si>
  <si>
    <t>ccytm:</t>
  </si>
  <si>
    <t>Credit Spread:</t>
  </si>
  <si>
    <t>Hazard rate:</t>
  </si>
  <si>
    <t>Risk Premium:</t>
  </si>
  <si>
    <t>CC Expected return on corporate debt = ccytm on UST + ccRisk Premium:</t>
  </si>
  <si>
    <t>We expect to be compensated for the passage of time and the bond's systematic risk.</t>
  </si>
  <si>
    <t xml:space="preserve">  We do not expect to earn the hazard rate -- in fact that is our expected loss rate.</t>
  </si>
  <si>
    <t>As long as everything is expressed on a cc basis, then these yield components are additive.</t>
  </si>
  <si>
    <t>Company's after-tax cost of debt:</t>
  </si>
  <si>
    <t>Marginal tax rate:</t>
  </si>
  <si>
    <t xml:space="preserve">The company expects to pay the expected return (earned by the lender) on a pre-tax basis. </t>
  </si>
  <si>
    <t>Since interest is a tax-deductible expense,  post-tax cost of debt is obtained by multiplying the pre-tax cost times (1 minus the marginal income tax rate).</t>
  </si>
  <si>
    <t>Market-implied probability that L3Harris will not default during this note's life:</t>
  </si>
  <si>
    <t>Survival probability over bond term:</t>
  </si>
  <si>
    <t>Default probability (anytime during term):</t>
  </si>
  <si>
    <t xml:space="preserve">   10-yr UST</t>
  </si>
  <si>
    <t>7-year 0-coupon notes:</t>
  </si>
  <si>
    <t>ytm:</t>
  </si>
  <si>
    <t xml:space="preserve"> cc</t>
  </si>
  <si>
    <t>7-year UST STRIPS price:</t>
  </si>
  <si>
    <t xml:space="preserve"> ccytm:</t>
  </si>
  <si>
    <t>==&gt;  price:</t>
  </si>
  <si>
    <t>$1000 par value :</t>
  </si>
  <si>
    <t xml:space="preserve"> market value of each bond</t>
  </si>
  <si>
    <t>X no of bonds</t>
  </si>
  <si>
    <t xml:space="preserve"> portfolio value</t>
  </si>
  <si>
    <t xml:space="preserve">      '=</t>
  </si>
  <si>
    <t>Hazard rate</t>
  </si>
  <si>
    <t>Survival probability:</t>
  </si>
  <si>
    <t>Loss probability:</t>
  </si>
  <si>
    <t>X Number of notes</t>
  </si>
  <si>
    <t>=</t>
  </si>
  <si>
    <t xml:space="preserve">  Since a fractional bond can't default we’ll round this to </t>
  </si>
  <si>
    <t xml:space="preserve">If indeed, after 7 years, </t>
  </si>
  <si>
    <t xml:space="preserve"> bonds default, then the terminal value of our portfolio will be:</t>
  </si>
  <si>
    <t>Realized rate of return:</t>
  </si>
  <si>
    <t xml:space="preserve">  This matches our expected rate of return, since the default occurrences turned out to be in-line </t>
  </si>
  <si>
    <t xml:space="preserve">      with our expectations.</t>
  </si>
  <si>
    <t xml:space="preserve">  (It’s slightly higher because we rounded down the actual number to an integer).</t>
  </si>
  <si>
    <t>This is lower than our expected rate of return because the economy went into a recession.</t>
  </si>
  <si>
    <t xml:space="preserve">  The correlation between the bond's realized returns and the state of the economy  is  why the corporate bonds pay a risk premium</t>
  </si>
  <si>
    <t>Note that this matches the yield to maturity on the portfolio.  This is the promised rate of return, and would</t>
  </si>
  <si>
    <t xml:space="preserve">    only match reality if none of the bonds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</si>
</sst>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4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8370-C998-0A44-A609-E35262DE50DD}">
  <dimension ref="A1:M50"/>
  <sheetViews>
    <sheetView tabSelected="1" topLeftCell="A29" workbookViewId="0">
      <selection activeCell="E48" sqref="E48"/>
    </sheetView>
  </sheetViews>
  <sheetFormatPr baseColWidth="10" defaultRowHeight="16"/>
  <sheetData>
    <row r="1" spans="1:8">
      <c r="A1" t="s">
        <v>0</v>
      </c>
    </row>
    <row r="2" spans="1:8">
      <c r="B2" t="s">
        <v>1</v>
      </c>
      <c r="C2">
        <v>6.5000000000000002E-2</v>
      </c>
    </row>
    <row r="3" spans="1:8">
      <c r="A3" t="s">
        <v>16</v>
      </c>
      <c r="B3" t="s">
        <v>1</v>
      </c>
      <c r="C3">
        <v>2.5000000000000001E-2</v>
      </c>
    </row>
    <row r="5" spans="1:8">
      <c r="B5" t="s">
        <v>2</v>
      </c>
      <c r="D5">
        <f>C2-C3</f>
        <v>0.04</v>
      </c>
    </row>
    <row r="6" spans="1:8">
      <c r="B6" t="s">
        <v>3</v>
      </c>
      <c r="D6">
        <f>D5/2</f>
        <v>0.02</v>
      </c>
    </row>
    <row r="7" spans="1:8">
      <c r="B7" t="s">
        <v>4</v>
      </c>
      <c r="D7">
        <f>D5-D6</f>
        <v>0.02</v>
      </c>
    </row>
    <row r="9" spans="1:8">
      <c r="B9" t="s">
        <v>5</v>
      </c>
      <c r="H9" s="1">
        <f>C3+D7</f>
        <v>4.4999999999999998E-2</v>
      </c>
    </row>
    <row r="10" spans="1:8">
      <c r="B10" t="s">
        <v>6</v>
      </c>
    </row>
    <row r="11" spans="1:8">
      <c r="B11" t="s">
        <v>7</v>
      </c>
    </row>
    <row r="12" spans="1:8">
      <c r="B12" t="s">
        <v>8</v>
      </c>
    </row>
    <row r="14" spans="1:8">
      <c r="B14" t="s">
        <v>9</v>
      </c>
    </row>
    <row r="15" spans="1:8">
      <c r="C15" t="s">
        <v>10</v>
      </c>
      <c r="E15">
        <v>0.22</v>
      </c>
    </row>
    <row r="16" spans="1:8">
      <c r="E16" s="1">
        <f>(1-E15)*H9</f>
        <v>3.5099999999999999E-2</v>
      </c>
    </row>
    <row r="17" spans="1:8">
      <c r="C17" t="s">
        <v>11</v>
      </c>
    </row>
    <row r="18" spans="1:8">
      <c r="C18" t="s">
        <v>12</v>
      </c>
    </row>
    <row r="20" spans="1:8">
      <c r="B20" t="s">
        <v>13</v>
      </c>
    </row>
    <row r="21" spans="1:8">
      <c r="C21" t="s">
        <v>14</v>
      </c>
      <c r="F21">
        <f>EXP(-10*D6)</f>
        <v>0.81873075307798182</v>
      </c>
    </row>
    <row r="22" spans="1:8">
      <c r="C22" t="s">
        <v>15</v>
      </c>
      <c r="G22" s="1">
        <f>1-F21</f>
        <v>0.18126924692201818</v>
      </c>
    </row>
    <row r="25" spans="1:8">
      <c r="A25" t="s">
        <v>17</v>
      </c>
      <c r="C25">
        <v>7</v>
      </c>
    </row>
    <row r="26" spans="1:8">
      <c r="C26" t="s">
        <v>18</v>
      </c>
      <c r="D26">
        <v>0.05</v>
      </c>
      <c r="E26" t="s">
        <v>19</v>
      </c>
      <c r="F26" s="2" t="s">
        <v>22</v>
      </c>
      <c r="G26">
        <f>100/EXP(C25*D26)</f>
        <v>70.46880897187134</v>
      </c>
    </row>
    <row r="27" spans="1:8">
      <c r="B27" t="s">
        <v>20</v>
      </c>
      <c r="D27">
        <v>83.95</v>
      </c>
      <c r="E27" t="s">
        <v>21</v>
      </c>
      <c r="F27">
        <f>LN(100/D27)/C25</f>
        <v>2.4992686066363075E-2</v>
      </c>
    </row>
    <row r="29" spans="1:8">
      <c r="B29" t="s">
        <v>23</v>
      </c>
      <c r="D29">
        <f>1000*G26/100</f>
        <v>704.6880897187134</v>
      </c>
      <c r="E29" t="s">
        <v>24</v>
      </c>
      <c r="H29">
        <v>1000</v>
      </c>
    </row>
    <row r="30" spans="1:8">
      <c r="B30" t="s">
        <v>25</v>
      </c>
      <c r="D30">
        <v>300</v>
      </c>
    </row>
    <row r="31" spans="1:8">
      <c r="B31" t="s">
        <v>27</v>
      </c>
      <c r="D31" s="3">
        <f>D30*D29</f>
        <v>211406.42691561402</v>
      </c>
      <c r="E31" t="s">
        <v>26</v>
      </c>
    </row>
    <row r="33" spans="2:13">
      <c r="B33" t="s">
        <v>2</v>
      </c>
      <c r="D33">
        <f>D26-F27</f>
        <v>2.5007313933636928E-2</v>
      </c>
    </row>
    <row r="34" spans="2:13">
      <c r="B34" t="s">
        <v>28</v>
      </c>
      <c r="D34">
        <f>0.5*D33</f>
        <v>1.2503656966818464E-2</v>
      </c>
    </row>
    <row r="35" spans="2:13">
      <c r="B35" t="s">
        <v>4</v>
      </c>
      <c r="D35">
        <f>D33-D34</f>
        <v>1.2503656966818464E-2</v>
      </c>
    </row>
    <row r="37" spans="2:13">
      <c r="B37" t="s">
        <v>29</v>
      </c>
      <c r="D37">
        <f>EXP(-C25*D34)</f>
        <v>0.91619541787698822</v>
      </c>
    </row>
    <row r="38" spans="2:13">
      <c r="B38" t="s">
        <v>30</v>
      </c>
      <c r="D38">
        <f>1-D37</f>
        <v>8.3804582123011784E-2</v>
      </c>
    </row>
    <row r="39" spans="2:13">
      <c r="B39" t="s">
        <v>31</v>
      </c>
      <c r="D39">
        <v>300</v>
      </c>
    </row>
    <row r="40" spans="2:13">
      <c r="B40" s="2" t="s">
        <v>32</v>
      </c>
      <c r="D40">
        <f>D38*D39</f>
        <v>25.141374636903535</v>
      </c>
      <c r="E40" t="s">
        <v>33</v>
      </c>
      <c r="J40" s="1">
        <f>ROUND(D40,0)</f>
        <v>25</v>
      </c>
    </row>
    <row r="42" spans="2:13">
      <c r="B42" t="s">
        <v>34</v>
      </c>
      <c r="D42">
        <f>J40</f>
        <v>25</v>
      </c>
      <c r="E42" t="s">
        <v>35</v>
      </c>
      <c r="J42" s="4">
        <f>(D39-J40)*H29</f>
        <v>275000</v>
      </c>
    </row>
    <row r="43" spans="2:13">
      <c r="E43" t="s">
        <v>36</v>
      </c>
      <c r="G43" s="1">
        <f>LN(J42/D31)/C25</f>
        <v>3.7569803287195759E-2</v>
      </c>
      <c r="K43" t="s">
        <v>37</v>
      </c>
    </row>
    <row r="44" spans="2:13">
      <c r="K44" t="s">
        <v>38</v>
      </c>
      <c r="M44" t="s">
        <v>39</v>
      </c>
    </row>
    <row r="45" spans="2:13">
      <c r="B45" t="s">
        <v>34</v>
      </c>
      <c r="D45">
        <f>2*D42</f>
        <v>50</v>
      </c>
      <c r="E45" t="s">
        <v>35</v>
      </c>
      <c r="J45" s="4">
        <f>(D39-D45)*H29</f>
        <v>250000</v>
      </c>
    </row>
    <row r="46" spans="2:13">
      <c r="E46" t="s">
        <v>36</v>
      </c>
      <c r="G46" s="1">
        <f>LN(J45/D31)/C25</f>
        <v>2.3954063315149352E-2</v>
      </c>
      <c r="K46" t="s">
        <v>40</v>
      </c>
    </row>
    <row r="47" spans="2:13">
      <c r="K47" t="s">
        <v>41</v>
      </c>
    </row>
    <row r="48" spans="2:13">
      <c r="B48" t="s">
        <v>34</v>
      </c>
      <c r="D48">
        <v>0</v>
      </c>
      <c r="E48" t="s">
        <v>35</v>
      </c>
      <c r="J48" s="4">
        <f>(D39-D48)*H29</f>
        <v>300000</v>
      </c>
    </row>
    <row r="49" spans="5:11">
      <c r="E49" t="s">
        <v>36</v>
      </c>
      <c r="G49" s="1">
        <f>LN(J48/D31)/C25</f>
        <v>5.000000000000001E-2</v>
      </c>
      <c r="K49" t="s">
        <v>42</v>
      </c>
    </row>
    <row r="50" spans="5:11">
      <c r="K5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2019-12-06T22:43:26Z</dcterms:created>
  <dcterms:modified xsi:type="dcterms:W3CDTF">2019-12-07T00:37:08Z</dcterms:modified>
</cp:coreProperties>
</file>