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740" yWindow="-420" windowWidth="24800" windowHeight="15100" tabRatio="500"/>
  </bookViews>
  <sheets>
    <sheet name="Sheet1" sheetId="1" r:id="rId1"/>
  </sheets>
  <calcPr calcId="130404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52" i="1"/>
  <c r="M45"/>
  <c r="C53"/>
  <c r="C51"/>
  <c r="I47"/>
  <c r="I46"/>
  <c r="I45"/>
  <c r="D43"/>
  <c r="I41"/>
  <c r="D11"/>
  <c r="L2"/>
  <c r="F3"/>
  <c r="E6"/>
  <c r="E8"/>
  <c r="D12"/>
  <c r="D14"/>
  <c r="E7"/>
  <c r="K18"/>
  <c r="D20"/>
  <c r="D21"/>
  <c r="E11"/>
  <c r="E12"/>
  <c r="E14"/>
  <c r="E20"/>
  <c r="E21"/>
  <c r="F11"/>
  <c r="F12"/>
  <c r="F14"/>
  <c r="F20"/>
  <c r="F21"/>
  <c r="G11"/>
  <c r="G12"/>
  <c r="G14"/>
  <c r="G20"/>
  <c r="G21"/>
  <c r="C22"/>
  <c r="D27"/>
  <c r="D28"/>
  <c r="E27"/>
  <c r="E28"/>
  <c r="F27"/>
  <c r="F28"/>
  <c r="G27"/>
  <c r="G28"/>
  <c r="C29"/>
  <c r="C12"/>
  <c r="C14"/>
  <c r="L11"/>
</calcChain>
</file>

<file path=xl/sharedStrings.xml><?xml version="1.0" encoding="utf-8"?>
<sst xmlns="http://schemas.openxmlformats.org/spreadsheetml/2006/main" count="46" uniqueCount="44">
  <si>
    <t xml:space="preserve">  and the similar probability for International Paper is:</t>
    <phoneticPr fontId="6" type="noConversion"/>
  </si>
  <si>
    <t>So there Weyerhauser has a higher probability of going bankrupt than IP.</t>
    <phoneticPr fontId="6" type="noConversion"/>
  </si>
  <si>
    <t>1. US Treasury:</t>
    <phoneticPr fontId="6" type="noConversion"/>
  </si>
  <si>
    <t>2. International Paper:</t>
    <phoneticPr fontId="6" type="noConversion"/>
  </si>
  <si>
    <t>3. Weyerhauser:</t>
    <phoneticPr fontId="6" type="noConversion"/>
  </si>
  <si>
    <t xml:space="preserve"> The risk premium on this bond is also:</t>
    <phoneticPr fontId="6" type="noConversion"/>
  </si>
  <si>
    <t>Unlike cat bonds corporate bonds pay a risk premium to compensate the holder for the fact that default will occur when the holder values money the highest (in recessions, for example).</t>
    <phoneticPr fontId="6" type="noConversion"/>
  </si>
  <si>
    <r>
      <t xml:space="preserve">The cc </t>
    </r>
    <r>
      <rPr>
        <i/>
        <sz val="10"/>
        <rFont val="Verdana"/>
      </rPr>
      <t>expected</t>
    </r>
    <r>
      <rPr>
        <sz val="10"/>
        <rFont val="Verdana"/>
      </rPr>
      <t xml:space="preserve"> (holding period) </t>
    </r>
    <r>
      <rPr>
        <i/>
        <sz val="10"/>
        <rFont val="Verdana"/>
      </rPr>
      <t>returns</t>
    </r>
    <r>
      <rPr>
        <sz val="10"/>
        <rFont val="Verdana"/>
      </rPr>
      <t xml:space="preserve"> on the three 4-year bonds in this question:</t>
    </r>
    <phoneticPr fontId="6" type="noConversion"/>
  </si>
  <si>
    <t>2. The corporate bond's yield to maturity is higher than its expected return.</t>
    <phoneticPr fontId="6" type="noConversion"/>
  </si>
  <si>
    <t xml:space="preserve">    ===&gt; The expected return is the continuously compounded yield to maturity on a similarly-termed US Treasury Bond plus the bond's risk premium.</t>
    <phoneticPr fontId="6" type="noConversion"/>
  </si>
  <si>
    <r>
      <t>1. If we discount the</t>
    </r>
    <r>
      <rPr>
        <b/>
        <i/>
        <sz val="10"/>
        <rFont val="Verdana"/>
      </rPr>
      <t xml:space="preserve"> expected</t>
    </r>
    <r>
      <rPr>
        <b/>
        <sz val="10"/>
        <rFont val="Verdana"/>
      </rPr>
      <t xml:space="preserve"> future cash flows at the expected return on the bond, we will get the bond's market price as the result.</t>
    </r>
    <phoneticPr fontId="6" type="noConversion"/>
  </si>
  <si>
    <t>The  bond's expected (holding period) return is corresponding the treasury yield plus the bond's risk premium:</t>
    <phoneticPr fontId="6" type="noConversion"/>
  </si>
  <si>
    <t>Weyerhauser 4-year, 8.5% annual coupon</t>
    <phoneticPr fontId="6" type="noConversion"/>
  </si>
  <si>
    <t>Price:</t>
    <phoneticPr fontId="6" type="noConversion"/>
  </si>
  <si>
    <t>Annually paid coupon rate:</t>
    <phoneticPr fontId="6" type="noConversion"/>
  </si>
  <si>
    <t>This means that the annually compounded ytm is:</t>
    <phoneticPr fontId="6" type="noConversion"/>
  </si>
  <si>
    <t xml:space="preserve">  therefore the ccytm is:</t>
    <phoneticPr fontId="6" type="noConversion"/>
  </si>
  <si>
    <t>and its credit spread is:</t>
    <phoneticPr fontId="6" type="noConversion"/>
  </si>
  <si>
    <t>From Weyerhauser's credit spread, we infer that its annual hazard rate (in continuous terms) is:</t>
    <phoneticPr fontId="6" type="noConversion"/>
  </si>
  <si>
    <t>Therfore, the probability that Weyerhauser will go bankrupt during this bond's life is:</t>
    <phoneticPr fontId="6" type="noConversion"/>
  </si>
  <si>
    <t xml:space="preserve">       c hazard rate on IP bond:</t>
    <phoneticPr fontId="6" type="noConversion"/>
  </si>
  <si>
    <t>IP Bond cash flow timeline:</t>
    <phoneticPr fontId="6" type="noConversion"/>
  </si>
  <si>
    <t>Promised CF:</t>
    <phoneticPr fontId="6" type="noConversion"/>
  </si>
  <si>
    <t>Time (Yrs):</t>
    <phoneticPr fontId="6" type="noConversion"/>
  </si>
  <si>
    <t>Surv Prob:</t>
    <phoneticPr fontId="6" type="noConversion"/>
  </si>
  <si>
    <t>Expected CF:</t>
    <phoneticPr fontId="6" type="noConversion"/>
  </si>
  <si>
    <r>
      <t xml:space="preserve">2. Similarly, if we discount the bond's </t>
    </r>
    <r>
      <rPr>
        <i/>
        <sz val="10"/>
        <rFont val="Verdana"/>
      </rPr>
      <t>promised</t>
    </r>
    <r>
      <rPr>
        <sz val="10"/>
        <rFont val="Verdana"/>
      </rPr>
      <t xml:space="preserve"> future cash flows at the bond's yield to maturity, we will get the cat bond's market price as the result.</t>
    </r>
    <phoneticPr fontId="6" type="noConversion"/>
  </si>
  <si>
    <t>1. The corporate bond's cc ytm is the sum of: its continuously compounded hazard rate, its risk premium, and the continuously compounded yield to maturity on a similarly-termed US Treasury Bond.</t>
    <phoneticPr fontId="6" type="noConversion"/>
  </si>
  <si>
    <t>PV(Prom CF):</t>
    <phoneticPr fontId="6" type="noConversion"/>
  </si>
  <si>
    <t xml:space="preserve">    Corporate Bond coupon (annual pmts):</t>
    <phoneticPr fontId="6" type="noConversion"/>
  </si>
  <si>
    <t>cc ytm on 4-year US Treasury:</t>
    <phoneticPr fontId="6" type="noConversion"/>
  </si>
  <si>
    <t xml:space="preserve">  Credit Spread:</t>
    <phoneticPr fontId="6" type="noConversion"/>
  </si>
  <si>
    <t xml:space="preserve">       Risk Premium:</t>
    <phoneticPr fontId="6" type="noConversion"/>
  </si>
  <si>
    <t>3. In contrast, the expected return on a Treasury Security is its continuously compounded yield to maturity.</t>
    <phoneticPr fontId="6" type="noConversion"/>
  </si>
  <si>
    <t>This should make clear the following concepts:</t>
    <phoneticPr fontId="6" type="noConversion"/>
  </si>
  <si>
    <t>Parameters:</t>
    <phoneticPr fontId="6" type="noConversion"/>
  </si>
  <si>
    <t>Price:</t>
    <phoneticPr fontId="6" type="noConversion"/>
  </si>
  <si>
    <t xml:space="preserve">  These 2 facts imply that the yield to maturity on the cat bond is</t>
    <phoneticPr fontId="6" type="noConversion"/>
  </si>
  <si>
    <t xml:space="preserve">  on an annually compounded basis.</t>
    <phoneticPr fontId="6" type="noConversion"/>
  </si>
  <si>
    <t>This means that its continuously-compounded yield is:</t>
    <phoneticPr fontId="6" type="noConversion"/>
  </si>
  <si>
    <t>Discussion:</t>
    <phoneticPr fontId="6" type="noConversion"/>
  </si>
  <si>
    <t>Demonstration:</t>
    <phoneticPr fontId="6" type="noConversion"/>
  </si>
  <si>
    <t>PV(ECF):</t>
    <phoneticPr fontId="6" type="noConversion"/>
  </si>
  <si>
    <t>df(@Tr-ytm):</t>
    <phoneticPr fontId="6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</si>
</sst>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</numFmts>
  <fonts count="7">
    <font>
      <sz val="10"/>
      <name val="Verdana"/>
    </font>
    <font>
      <b/>
      <sz val="10"/>
      <name val="Verdana"/>
    </font>
    <font>
      <i/>
      <sz val="10"/>
      <name val="Verdana"/>
    </font>
    <font>
      <b/>
      <i/>
      <sz val="10"/>
      <name val="Verdana"/>
    </font>
    <font>
      <b/>
      <sz val="10"/>
      <name val="Verdana"/>
    </font>
    <font>
      <i/>
      <sz val="10"/>
      <name val="Verdana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5" fillId="0" borderId="0" xfId="0" applyFont="1"/>
    <xf numFmtId="164" fontId="4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55"/>
  <sheetViews>
    <sheetView tabSelected="1" topLeftCell="A18" workbookViewId="0">
      <selection activeCell="I33" sqref="I33"/>
    </sheetView>
  </sheetViews>
  <sheetFormatPr baseColWidth="10" defaultRowHeight="13"/>
  <cols>
    <col min="3" max="3" width="13.5703125" customWidth="1"/>
    <col min="10" max="10" width="13.140625" customWidth="1"/>
  </cols>
  <sheetData>
    <row r="1" spans="1:13">
      <c r="A1" t="s">
        <v>35</v>
      </c>
    </row>
    <row r="2" spans="1:13">
      <c r="A2" t="s">
        <v>29</v>
      </c>
      <c r="D2">
        <v>7.0000000000000007E-2</v>
      </c>
      <c r="E2" t="s">
        <v>36</v>
      </c>
      <c r="F2">
        <v>100</v>
      </c>
      <c r="G2" t="s">
        <v>37</v>
      </c>
      <c r="L2">
        <f>D2</f>
        <v>7.0000000000000007E-2</v>
      </c>
      <c r="M2" s="1" t="s">
        <v>38</v>
      </c>
    </row>
    <row r="3" spans="1:13">
      <c r="B3" t="s">
        <v>39</v>
      </c>
      <c r="F3" s="3">
        <f>LN(1+L2)</f>
        <v>6.7658648473814864E-2</v>
      </c>
    </row>
    <row r="5" spans="1:13">
      <c r="B5" t="s">
        <v>30</v>
      </c>
      <c r="E5">
        <v>0.03</v>
      </c>
    </row>
    <row r="6" spans="1:13">
      <c r="B6" t="s">
        <v>31</v>
      </c>
      <c r="E6" s="3">
        <f>F3-E5</f>
        <v>3.7658648473814865E-2</v>
      </c>
    </row>
    <row r="7" spans="1:13">
      <c r="B7" t="s">
        <v>32</v>
      </c>
      <c r="E7">
        <f>0.5*E6</f>
        <v>1.8829324236907433E-2</v>
      </c>
    </row>
    <row r="8" spans="1:13">
      <c r="B8" t="s">
        <v>20</v>
      </c>
      <c r="E8">
        <f>0.5*E6</f>
        <v>1.8829324236907433E-2</v>
      </c>
    </row>
    <row r="9" spans="1:13">
      <c r="A9" t="s">
        <v>21</v>
      </c>
    </row>
    <row r="10" spans="1:13">
      <c r="B10" s="3" t="s">
        <v>23</v>
      </c>
      <c r="C10" s="3">
        <v>0</v>
      </c>
      <c r="D10" s="3">
        <v>1</v>
      </c>
      <c r="E10" s="3">
        <v>2</v>
      </c>
      <c r="F10" s="3">
        <v>3</v>
      </c>
      <c r="G10" s="3">
        <v>4</v>
      </c>
    </row>
    <row r="11" spans="1:13">
      <c r="B11" s="3" t="s">
        <v>22</v>
      </c>
      <c r="C11" s="3">
        <v>-100</v>
      </c>
      <c r="D11" s="3">
        <f>-C11*$D$2</f>
        <v>7.0000000000000009</v>
      </c>
      <c r="E11" s="3">
        <f>D11</f>
        <v>7.0000000000000009</v>
      </c>
      <c r="F11" s="3">
        <f>E11</f>
        <v>7.0000000000000009</v>
      </c>
      <c r="G11" s="3">
        <f>100*(1+D2)</f>
        <v>107</v>
      </c>
      <c r="L11">
        <f>EXP(-0.045)*8</f>
        <v>7.6479798546647997</v>
      </c>
    </row>
    <row r="12" spans="1:13">
      <c r="B12" s="3" t="s">
        <v>24</v>
      </c>
      <c r="C12" s="3">
        <f>EXP(-$E$8*C10)</f>
        <v>1</v>
      </c>
      <c r="D12" s="3">
        <f>EXP(-$E$8*D10)</f>
        <v>0.98134684007098394</v>
      </c>
      <c r="E12" s="3">
        <f t="shared" ref="D12:H12" si="0">EXP(-$E$8*E10)</f>
        <v>0.96304162051730546</v>
      </c>
      <c r="F12" s="3">
        <f t="shared" si="0"/>
        <v>0.94507785115149734</v>
      </c>
      <c r="G12" s="3">
        <f t="shared" si="0"/>
        <v>0.92744916284859769</v>
      </c>
    </row>
    <row r="14" spans="1:13">
      <c r="B14" s="3" t="s">
        <v>25</v>
      </c>
      <c r="C14" s="3">
        <f>C11*C12</f>
        <v>-100</v>
      </c>
      <c r="D14" s="3">
        <f t="shared" ref="D14:H14" si="1">D11*D12</f>
        <v>6.8694278804968887</v>
      </c>
      <c r="E14" s="3">
        <f t="shared" si="1"/>
        <v>6.741291343621139</v>
      </c>
      <c r="F14" s="3">
        <f t="shared" si="1"/>
        <v>6.6155449580604824</v>
      </c>
      <c r="G14" s="3">
        <f t="shared" si="1"/>
        <v>99.237060424799949</v>
      </c>
    </row>
    <row r="16" spans="1:13">
      <c r="A16" t="s">
        <v>40</v>
      </c>
    </row>
    <row r="17" spans="2:11">
      <c r="B17" s="3" t="s">
        <v>10</v>
      </c>
    </row>
    <row r="18" spans="2:11">
      <c r="C18" s="3" t="s">
        <v>11</v>
      </c>
      <c r="K18" s="3">
        <f>E5+E7</f>
        <v>4.8829324236907432E-2</v>
      </c>
    </row>
    <row r="19" spans="2:11">
      <c r="B19" t="s">
        <v>41</v>
      </c>
    </row>
    <row r="20" spans="2:11">
      <c r="B20" t="s">
        <v>43</v>
      </c>
      <c r="D20">
        <f>EXP(-$K$18*D10)</f>
        <v>0.95234365780882857</v>
      </c>
      <c r="E20">
        <f t="shared" ref="E20:G20" si="2">EXP(-$K$18*E10)</f>
        <v>0.90695844256869917</v>
      </c>
      <c r="F20">
        <f t="shared" si="2"/>
        <v>0.86373612067647332</v>
      </c>
      <c r="G20">
        <f t="shared" si="2"/>
        <v>0.82257361654664041</v>
      </c>
    </row>
    <row r="21" spans="2:11">
      <c r="B21" t="s">
        <v>42</v>
      </c>
      <c r="D21">
        <f>D14*D20</f>
        <v>6.5420560747663554</v>
      </c>
      <c r="E21">
        <f t="shared" ref="E21:G21" si="3">E14*E20</f>
        <v>6.1140710979124817</v>
      </c>
      <c r="F21">
        <f t="shared" si="3"/>
        <v>5.714085138235963</v>
      </c>
      <c r="G21">
        <f t="shared" si="3"/>
        <v>81.629787689085177</v>
      </c>
    </row>
    <row r="22" spans="2:11">
      <c r="C22" s="2">
        <f>SUM(D21:G21)</f>
        <v>99.999999999999972</v>
      </c>
    </row>
    <row r="24" spans="2:11">
      <c r="B24" t="s">
        <v>26</v>
      </c>
    </row>
    <row r="26" spans="2:11">
      <c r="B26" t="s">
        <v>41</v>
      </c>
    </row>
    <row r="27" spans="2:11">
      <c r="B27" t="s">
        <v>43</v>
      </c>
      <c r="D27">
        <f>EXP(-$F$3*D10)</f>
        <v>0.93457943925233644</v>
      </c>
      <c r="E27">
        <f t="shared" ref="E27:H27" si="4">EXP(-$F$3*E10)</f>
        <v>0.87343872827321156</v>
      </c>
      <c r="F27">
        <f t="shared" si="4"/>
        <v>0.81629787689085187</v>
      </c>
      <c r="G27">
        <f t="shared" si="4"/>
        <v>0.76289521204752508</v>
      </c>
    </row>
    <row r="28" spans="2:11">
      <c r="B28" t="s">
        <v>28</v>
      </c>
      <c r="D28">
        <f>D11*D27</f>
        <v>6.5420560747663563</v>
      </c>
      <c r="E28">
        <f t="shared" ref="E28:H28" si="5">E11*E27</f>
        <v>6.1140710979124817</v>
      </c>
      <c r="F28">
        <f t="shared" si="5"/>
        <v>5.7140851382359639</v>
      </c>
      <c r="G28">
        <f t="shared" si="5"/>
        <v>81.629787689085191</v>
      </c>
    </row>
    <row r="29" spans="2:11">
      <c r="C29" s="2">
        <f>SUM(D28:G28)</f>
        <v>100</v>
      </c>
    </row>
    <row r="31" spans="2:11">
      <c r="B31" t="s">
        <v>34</v>
      </c>
    </row>
    <row r="32" spans="2:11">
      <c r="C32" t="s">
        <v>27</v>
      </c>
    </row>
    <row r="33" spans="1:13">
      <c r="C33" t="s">
        <v>8</v>
      </c>
    </row>
    <row r="34" spans="1:13">
      <c r="C34" t="s">
        <v>9</v>
      </c>
    </row>
    <row r="35" spans="1:13">
      <c r="C35" t="s">
        <v>33</v>
      </c>
    </row>
    <row r="40" spans="1:13">
      <c r="A40" t="s">
        <v>12</v>
      </c>
      <c r="D40" t="s">
        <v>13</v>
      </c>
      <c r="E40">
        <v>100</v>
      </c>
      <c r="F40" t="s">
        <v>14</v>
      </c>
      <c r="H40">
        <v>8.5000000000000006E-2</v>
      </c>
    </row>
    <row r="41" spans="1:13">
      <c r="B41" t="s">
        <v>15</v>
      </c>
      <c r="F41">
        <v>8.5000000000000006E-2</v>
      </c>
      <c r="G41" t="s">
        <v>16</v>
      </c>
      <c r="I41">
        <f>LN(1+F41)</f>
        <v>8.1579986992422845E-2</v>
      </c>
    </row>
    <row r="43" spans="1:13">
      <c r="B43" t="s">
        <v>17</v>
      </c>
      <c r="D43" s="3">
        <f>I41-E5</f>
        <v>5.1579986992422847E-2</v>
      </c>
    </row>
    <row r="45" spans="1:13">
      <c r="B45" t="s">
        <v>18</v>
      </c>
      <c r="I45">
        <f>0.5*D43</f>
        <v>2.5789993496211423E-2</v>
      </c>
      <c r="J45" t="s">
        <v>5</v>
      </c>
      <c r="M45">
        <f>I45</f>
        <v>2.5789993496211423E-2</v>
      </c>
    </row>
    <row r="46" spans="1:13">
      <c r="C46" t="s">
        <v>19</v>
      </c>
      <c r="I46">
        <f>1-EXP(-4*I45)</f>
        <v>9.8017331822413123E-2</v>
      </c>
    </row>
    <row r="47" spans="1:13">
      <c r="C47" t="s">
        <v>0</v>
      </c>
      <c r="I47">
        <f>1-G12</f>
        <v>7.2550837151402314E-2</v>
      </c>
    </row>
    <row r="48" spans="1:13">
      <c r="B48" t="s">
        <v>1</v>
      </c>
    </row>
    <row r="50" spans="1:3">
      <c r="A50" t="s">
        <v>7</v>
      </c>
    </row>
    <row r="51" spans="1:3">
      <c r="A51" t="s">
        <v>2</v>
      </c>
      <c r="C51" s="3">
        <f>E5</f>
        <v>0.03</v>
      </c>
    </row>
    <row r="52" spans="1:3">
      <c r="A52" t="s">
        <v>3</v>
      </c>
      <c r="C52" s="3">
        <f>E5+E7</f>
        <v>4.8829324236907432E-2</v>
      </c>
    </row>
    <row r="53" spans="1:3">
      <c r="A53" t="s">
        <v>4</v>
      </c>
      <c r="C53" s="3">
        <f>E5+M45</f>
        <v>5.5789993496211422E-2</v>
      </c>
    </row>
    <row r="55" spans="1:3">
      <c r="A55" t="s">
        <v>6</v>
      </c>
    </row>
  </sheetData>
  <phoneticPr fontId="6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Arizona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Lamoureux</dc:creator>
  <cp:lastModifiedBy>Chris Lamoureux</cp:lastModifiedBy>
  <dcterms:created xsi:type="dcterms:W3CDTF">2018-11-18T18:12:12Z</dcterms:created>
  <dcterms:modified xsi:type="dcterms:W3CDTF">2018-11-26T21:10:39Z</dcterms:modified>
</cp:coreProperties>
</file>